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سال98\بودجه98\"/>
    </mc:Choice>
  </mc:AlternateContent>
  <xr:revisionPtr revIDLastSave="0" documentId="13_ncr:1_{90302075-77BF-43CB-8A91-F2E9598B5E24}" xr6:coauthVersionLast="45" xr6:coauthVersionMax="45" xr10:uidLastSave="{00000000-0000-0000-0000-000000000000}"/>
  <bookViews>
    <workbookView xWindow="-120" yWindow="-120" windowWidth="29040" windowHeight="15840" tabRatio="884" activeTab="8" xr2:uid="{00000000-000D-0000-FFFF-FFFF00000000}"/>
  </bookViews>
  <sheets>
    <sheet name="صفحه 1" sheetId="24" r:id="rId1"/>
    <sheet name="مازاد" sheetId="2" r:id="rId2"/>
    <sheet name="درآمد" sheetId="3" r:id="rId3"/>
    <sheet name="هزینه عملیاتی" sheetId="17" r:id="rId4"/>
    <sheet name="حقوق" sheetId="18" r:id="rId5"/>
    <sheet name="هزینه اداری" sheetId="19" r:id="rId6"/>
    <sheet name="هزینه مالی" sheetId="21" r:id="rId7"/>
    <sheet name="غیر عملیاتی" sheetId="22" r:id="rId8"/>
    <sheet name="مخارج سرمایه ای" sheetId="23" r:id="rId9"/>
  </sheets>
  <definedNames>
    <definedName name="_xlnm.Print_Area" localSheetId="4">حقوق!$A$1:$H$29</definedName>
    <definedName name="_xlnm.Print_Area" localSheetId="0">'صفحه 1'!$A$1:$K$8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19" l="1"/>
  <c r="E28" i="18" l="1"/>
  <c r="D9" i="19"/>
  <c r="D7" i="19"/>
  <c r="D8" i="19"/>
  <c r="D18" i="19" l="1"/>
  <c r="G19" i="3" l="1"/>
  <c r="G14" i="21" l="1"/>
  <c r="E23" i="18" l="1"/>
  <c r="G20" i="3" l="1"/>
  <c r="G22" i="3"/>
  <c r="G26" i="3"/>
  <c r="G24" i="3"/>
  <c r="G18" i="3" l="1"/>
  <c r="G17" i="3"/>
  <c r="G15" i="3"/>
  <c r="G14" i="3"/>
  <c r="C12" i="18" l="1"/>
  <c r="H15" i="3" l="1"/>
  <c r="G33" i="21" l="1"/>
  <c r="G10" i="3"/>
  <c r="H10" i="3" s="1"/>
  <c r="D10" i="22" l="1"/>
  <c r="A10" i="22"/>
  <c r="D21" i="19" l="1"/>
  <c r="G9" i="3" l="1"/>
  <c r="H9" i="3" l="1"/>
  <c r="D19" i="19" l="1"/>
  <c r="D14" i="19" l="1"/>
  <c r="E27" i="18" l="1"/>
  <c r="G31" i="21" l="1"/>
  <c r="A37" i="21" l="1"/>
  <c r="A22" i="19"/>
  <c r="H22" i="3" l="1"/>
  <c r="G12" i="3" l="1"/>
  <c r="G6" i="3"/>
  <c r="G5" i="3"/>
  <c r="G28" i="3"/>
  <c r="H26" i="3"/>
  <c r="G11" i="3"/>
  <c r="G8" i="3"/>
  <c r="G7" i="3"/>
  <c r="G18" i="21"/>
  <c r="G30" i="3"/>
  <c r="B11" i="23"/>
  <c r="E19" i="18"/>
  <c r="G13" i="21"/>
  <c r="G11" i="21"/>
  <c r="G12" i="21"/>
  <c r="C15" i="2" l="1"/>
  <c r="G31" i="3"/>
  <c r="C6" i="2" s="1"/>
  <c r="D22" i="19"/>
  <c r="H5" i="3"/>
  <c r="G20" i="21"/>
  <c r="E15" i="18" l="1"/>
  <c r="E7" i="18"/>
  <c r="E17" i="18" l="1"/>
  <c r="E9" i="18"/>
  <c r="E25" i="18"/>
  <c r="E21" i="18"/>
  <c r="E11" i="18" l="1"/>
  <c r="C14" i="18"/>
  <c r="E13" i="18" s="1"/>
  <c r="E29" i="18" l="1"/>
  <c r="G16" i="21"/>
  <c r="G37" i="21" s="1"/>
  <c r="A8" i="17" l="1"/>
  <c r="C11" i="2"/>
  <c r="A7" i="17" l="1"/>
  <c r="A9" i="17" s="1"/>
  <c r="B13" i="2" s="1"/>
  <c r="C8" i="2" l="1"/>
  <c r="C9" i="2" s="1"/>
  <c r="C12" i="2" l="1"/>
  <c r="C13" i="2" s="1"/>
</calcChain>
</file>

<file path=xl/sharedStrings.xml><?xml version="1.0" encoding="utf-8"?>
<sst xmlns="http://schemas.openxmlformats.org/spreadsheetml/2006/main" count="248" uniqueCount="159">
  <si>
    <t>شرح</t>
  </si>
  <si>
    <t>سازمان نظام مهندسی ساختمان استان کرمانشاه</t>
  </si>
  <si>
    <t>جمع</t>
  </si>
  <si>
    <t>یادداشت 4</t>
  </si>
  <si>
    <t>بودجه هزینه های مالی</t>
  </si>
  <si>
    <t>یادداشت 2</t>
  </si>
  <si>
    <t>حق عضویت اعضای بدون پروانه</t>
  </si>
  <si>
    <t>پیوست</t>
  </si>
  <si>
    <t>مبالغ به ریال</t>
  </si>
  <si>
    <t>بودجه مخارج سرمایه ای</t>
  </si>
  <si>
    <t>بودجه سایر درآمدهای غیر عملیاتی( سود سپرده های بانکی و اوراق مشارکت)</t>
  </si>
  <si>
    <t xml:space="preserve">مبلغ </t>
  </si>
  <si>
    <t>تعداد اعضاء</t>
  </si>
  <si>
    <t>مبلغ</t>
  </si>
  <si>
    <t>متر مربع</t>
  </si>
  <si>
    <t>درصد</t>
  </si>
  <si>
    <t>دوره</t>
  </si>
  <si>
    <t>روز</t>
  </si>
  <si>
    <t>ماه</t>
  </si>
  <si>
    <t>نفر</t>
  </si>
  <si>
    <t>تعداد نقشه</t>
  </si>
  <si>
    <t>تعداد</t>
  </si>
  <si>
    <t>ساعت</t>
  </si>
  <si>
    <t>درصد سازمان</t>
  </si>
  <si>
    <t xml:space="preserve">    هزینه های عملیاتی</t>
  </si>
  <si>
    <t xml:space="preserve">    مازاد عملیاتی خالص</t>
  </si>
  <si>
    <t xml:space="preserve">    هزینه های مالی</t>
  </si>
  <si>
    <t xml:space="preserve">    جمع</t>
  </si>
  <si>
    <t xml:space="preserve">   جمع</t>
  </si>
  <si>
    <t xml:space="preserve">   هزینه حقوق و دستمزد و سایر هزینه های کارکنان</t>
  </si>
  <si>
    <t xml:space="preserve">  جمع</t>
  </si>
  <si>
    <t>اعضا</t>
  </si>
  <si>
    <t>اضافه کار</t>
  </si>
  <si>
    <t>حق صدور پروانه اشتغال جدید</t>
  </si>
  <si>
    <t xml:space="preserve">  حق الزحمه حضور اعضاء هیات مدیره در جلسات هیئت رئیسه و هئیت مدیره و خارج از سازمان</t>
  </si>
  <si>
    <t>ساعت/روز</t>
  </si>
  <si>
    <t>بانک ملت</t>
  </si>
  <si>
    <t>حق عضویت اعضای سازمان</t>
  </si>
  <si>
    <t xml:space="preserve">  حق عضویت اعضای سازمان به شورای مرکزی</t>
  </si>
  <si>
    <t>2-1</t>
  </si>
  <si>
    <t>2-2</t>
  </si>
  <si>
    <t>یادداشت 3</t>
  </si>
  <si>
    <t>متراژ</t>
  </si>
  <si>
    <t>تعداد رشته</t>
  </si>
  <si>
    <t>مبلغ هر دوره</t>
  </si>
  <si>
    <t>حق السهم دريافتي بابت ارائه خدمات گازرسانی استان</t>
  </si>
  <si>
    <t>برق-مكانيك</t>
  </si>
  <si>
    <t>ملاحظات</t>
  </si>
  <si>
    <t>خرید ساختمان برای شهرستان ها با موقعیت اداری</t>
  </si>
  <si>
    <t xml:space="preserve">   هزینه های اداری و تشكيلاتي</t>
  </si>
  <si>
    <t>بیمه سهم كارفرما</t>
  </si>
  <si>
    <t xml:space="preserve">عیدی </t>
  </si>
  <si>
    <t>سنوات</t>
  </si>
  <si>
    <t>بازخريد مرخصي</t>
  </si>
  <si>
    <t>حق ماموريت</t>
  </si>
  <si>
    <t>حق السهم دريافتي  حاصل از ارائه خدمات مهندسی</t>
  </si>
  <si>
    <t>بانك</t>
  </si>
  <si>
    <t>درصد سود</t>
  </si>
  <si>
    <t>تاريخ سررسيد</t>
  </si>
  <si>
    <t>یادداشت 1</t>
  </si>
  <si>
    <t>یادداشت 1-2</t>
  </si>
  <si>
    <t>یادداشت 2-2</t>
  </si>
  <si>
    <t>بودجه مخارج سرمايه اي</t>
  </si>
  <si>
    <t>ورودی اعضای جدید سازمان</t>
  </si>
  <si>
    <t xml:space="preserve"> سمينارها و همايش ها و مراسمات</t>
  </si>
  <si>
    <t>بودجه هزینه های عملیاتی</t>
  </si>
  <si>
    <t>درآمد تاسيس و تمديد دفاتر مهندسی و شرکت های حقوقی و مجری ذيصلاح</t>
  </si>
  <si>
    <t>تهیه سررسید (یا طرح جایگزین)</t>
  </si>
  <si>
    <t>درآمد ناشی از ارائه خدمات</t>
  </si>
  <si>
    <t>یادداشت</t>
  </si>
  <si>
    <t>بودجه صورت مازاد/کسری</t>
  </si>
  <si>
    <t>توضیح2) ارقام متن بودجه به ریال می باشند.</t>
  </si>
  <si>
    <t xml:space="preserve">خالص سایر درآمدها و هزینه های غیر عملیاتی(سود بانکی)
</t>
  </si>
  <si>
    <t xml:space="preserve"> مصوبات نهایی مجمع</t>
  </si>
  <si>
    <t xml:space="preserve">هزینه حقوق پايه (مزد شغل، مسكن، اولاد و ساير) </t>
  </si>
  <si>
    <t>بيمه بيكاری</t>
  </si>
  <si>
    <t>بن كارگری</t>
  </si>
  <si>
    <t xml:space="preserve"> کسر می شود:</t>
  </si>
  <si>
    <t xml:space="preserve"> اضافه می شود (کسر می شود):</t>
  </si>
  <si>
    <t>حق السهم دريافتی كارشناسی ماده 27</t>
  </si>
  <si>
    <t>حق السهم دريافتی بابت ارائه خدمات تفکیکی نقشه های ثبتی</t>
  </si>
  <si>
    <t>شناسنامه فنی و ملكي دفتر مرکزی کرمانشاه</t>
  </si>
  <si>
    <t>شناسنامه فنی و ملكی نمایندگی شهرستان ها</t>
  </si>
  <si>
    <t>مزايای غير نقدی و پاداش</t>
  </si>
  <si>
    <t>بودجه هزینه های اداری و تشكيلاتی (كل استان)</t>
  </si>
  <si>
    <t xml:space="preserve"> حمايت هاي مالی سازمان به اعضاء در شرايط خاص</t>
  </si>
  <si>
    <t>عمران-معماری</t>
  </si>
  <si>
    <t xml:space="preserve">
نکته1) در پیش بینی درآمدی بودجه نظرات کارشناسان واحدهای مربوطه لحاظ گردیده است.</t>
  </si>
  <si>
    <t xml:space="preserve"> 
توضیح) جدول فوق مربوط به بودجه هزینه های عملیاتی ناشی از هزینه حقوق و دستمزد و هزینه های اداری و تشکیلاتی می باشد و جنبه اطلاع رسانی دارد.
</t>
  </si>
  <si>
    <t>توضیح) این جدول جهت شفاف سازی و اطلاع رسانی در مورد سرمایه های موجود در بانک ها و میزان سود متعلقه به آن مدون شده است و
 .مجمع عمومی در این خصوص شرح اختیارات و مصوبه ای نخواهد داشت</t>
  </si>
  <si>
    <t>یادداشت شماره5</t>
  </si>
  <si>
    <t>حق الزحمه کنترل نقشه*</t>
  </si>
  <si>
    <t>تغییرات، ارقام مصوب و ملاحظات</t>
  </si>
  <si>
    <t xml:space="preserve">حق السهم دريافتي از مهندسان بابت کلاسهای آموزشی </t>
  </si>
  <si>
    <t xml:space="preserve">سازمان نظام مهندسی ساختمان استان کرمانشاه
</t>
  </si>
  <si>
    <r>
      <t xml:space="preserve">    </t>
    </r>
    <r>
      <rPr>
        <b/>
        <sz val="16"/>
        <color theme="1"/>
        <rFont val="B Nazanin"/>
        <charset val="178"/>
      </rPr>
      <t xml:space="preserve"> مازاد (کسری) خالص</t>
    </r>
  </si>
  <si>
    <t xml:space="preserve">  هزینه های سرمایه ای  جاري سازمان دفتر مركزي و شهرستان ها(اثاثیه-نرم افزار)</t>
  </si>
  <si>
    <r>
      <t xml:space="preserve">نکته2) با توجه به عدم حصول نتیجه نهایی در خصوص تعیین تکلیف ساختمان جدید در امر تکمیل ساختمان یا خرید ساختمان جدید، </t>
    </r>
    <r>
      <rPr>
        <b/>
        <u/>
        <sz val="12"/>
        <color theme="1"/>
        <rFont val="B Nazanin"/>
        <charset val="178"/>
      </rPr>
      <t xml:space="preserve">بند دوم لغایت پنجم </t>
    </r>
    <r>
      <rPr>
        <b/>
        <sz val="12"/>
        <color theme="1"/>
        <rFont val="B Nazanin"/>
        <charset val="178"/>
      </rPr>
      <t xml:space="preserve">جدول حاضر تا اعلام نتیجه و مصوبه بعدی مجمع به حالت تعلیق در خواهد آمد و در صورت رسیدن به نتیجه و راهکار و برنامه ای مشخص در متمم بودجه، درخواست تخصیص اعتبار انجام خواهد شد.
</t>
    </r>
  </si>
  <si>
    <r>
      <t xml:space="preserve">
نکته) طبق بند 23 ماده 73 آیین نامه اجرایی قانون نظام مهندسی </t>
    </r>
    <r>
      <rPr>
        <b/>
        <u/>
        <sz val="12"/>
        <color theme="1"/>
        <rFont val="B Nazanin"/>
        <charset val="178"/>
      </rPr>
      <t xml:space="preserve">افتتاح حساب بانکی نزد بانک ها و برداشت از این حساب ها </t>
    </r>
    <r>
      <rPr>
        <b/>
        <sz val="12"/>
        <color theme="1"/>
        <rFont val="B Nazanin"/>
        <charset val="178"/>
      </rPr>
      <t>جهت انجام .امور نظام مهندسی و پرداخت هزینه ها جزو اختیارات هیات مدیره می باشد</t>
    </r>
    <r>
      <rPr>
        <b/>
        <u/>
        <sz val="12"/>
        <color theme="1"/>
        <rFont val="B Nazanin"/>
        <charset val="178"/>
      </rPr>
      <t xml:space="preserve">
</t>
    </r>
  </si>
  <si>
    <r>
      <t>آب</t>
    </r>
    <r>
      <rPr>
        <sz val="16"/>
        <color theme="1"/>
        <rFont val="B Nazanin"/>
        <charset val="178"/>
      </rPr>
      <t>*</t>
    </r>
  </si>
  <si>
    <r>
      <t>برق</t>
    </r>
    <r>
      <rPr>
        <sz val="16"/>
        <color theme="1"/>
        <rFont val="B Nazanin"/>
        <charset val="178"/>
      </rPr>
      <t>*</t>
    </r>
  </si>
  <si>
    <r>
      <t>گاز</t>
    </r>
    <r>
      <rPr>
        <b/>
        <sz val="16"/>
        <color theme="1"/>
        <rFont val="B Nazanin"/>
        <charset val="178"/>
      </rPr>
      <t>*</t>
    </r>
  </si>
  <si>
    <r>
      <t xml:space="preserve">   هزینه تعمیر و نگهداری ابنیه</t>
    </r>
    <r>
      <rPr>
        <b/>
        <sz val="16"/>
        <color theme="1"/>
        <rFont val="B Nazanin"/>
        <charset val="178"/>
      </rPr>
      <t>*</t>
    </r>
  </si>
  <si>
    <r>
      <t xml:space="preserve">   هزینه پست و تلفن وپیامک و اینترنت</t>
    </r>
    <r>
      <rPr>
        <b/>
        <sz val="16"/>
        <color theme="1"/>
        <rFont val="B Nazanin"/>
        <charset val="178"/>
      </rPr>
      <t>*</t>
    </r>
  </si>
  <si>
    <r>
      <t xml:space="preserve">   هزینه ایاب و ذهاب، اقامت(اعضا و هئيت مديره و پرسنل)</t>
    </r>
    <r>
      <rPr>
        <b/>
        <sz val="16"/>
        <color theme="1"/>
        <rFont val="B Nazanin"/>
        <charset val="178"/>
      </rPr>
      <t>*</t>
    </r>
  </si>
  <si>
    <r>
      <t>هزینه های پذیرایی و ميزبانی</t>
    </r>
    <r>
      <rPr>
        <b/>
        <sz val="16"/>
        <color theme="1"/>
        <rFont val="B Nazanin"/>
        <charset val="178"/>
      </rPr>
      <t>*</t>
    </r>
  </si>
  <si>
    <r>
      <t>هزینه اجاره محل</t>
    </r>
    <r>
      <rPr>
        <b/>
        <sz val="16"/>
        <color theme="1"/>
        <rFont val="B Nazanin"/>
        <charset val="178"/>
      </rPr>
      <t>*</t>
    </r>
    <r>
      <rPr>
        <b/>
        <sz val="11"/>
        <color theme="1"/>
        <rFont val="B Nazanin"/>
        <charset val="178"/>
      </rPr>
      <t>(طبق قرارداد)</t>
    </r>
  </si>
  <si>
    <r>
      <t>هزینه تعمیر و نگهداری اثاثه و منصوبات</t>
    </r>
    <r>
      <rPr>
        <b/>
        <sz val="16"/>
        <color theme="1"/>
        <rFont val="B Nazanin"/>
        <charset val="178"/>
      </rPr>
      <t>*</t>
    </r>
  </si>
  <si>
    <r>
      <t xml:space="preserve">   هزینه مصارف و ملزومات اداری</t>
    </r>
    <r>
      <rPr>
        <b/>
        <sz val="16"/>
        <color theme="1"/>
        <rFont val="B Nazanin"/>
        <charset val="178"/>
      </rPr>
      <t>*</t>
    </r>
  </si>
  <si>
    <r>
      <t>چاپ و تکثیر</t>
    </r>
    <r>
      <rPr>
        <b/>
        <sz val="16"/>
        <color theme="1"/>
        <rFont val="B Nazanin"/>
        <charset val="178"/>
      </rPr>
      <t>*</t>
    </r>
  </si>
  <si>
    <r>
      <t xml:space="preserve"> درج آگهی ها و اطلاع رسانیهای مطبوعاتی</t>
    </r>
    <r>
      <rPr>
        <b/>
        <sz val="16"/>
        <color theme="1"/>
        <rFont val="B Nazanin"/>
        <charset val="178"/>
      </rPr>
      <t>*</t>
    </r>
  </si>
  <si>
    <t xml:space="preserve">
نکته1) در صورت خرید دارایی به جز ردیف اول ابتدا باید منابع تامین مشخص و درخواست تامین اعتبار گردد .
 </t>
  </si>
  <si>
    <t>`</t>
  </si>
  <si>
    <t>بودجه حقوق و دستمزد و سایر هزینه های کارکنان (کل استان)</t>
  </si>
  <si>
    <r>
      <t xml:space="preserve"> سايت وپشتیبانی  برنامه هاي كاربردی</t>
    </r>
    <r>
      <rPr>
        <b/>
        <sz val="16"/>
        <color theme="1"/>
        <rFont val="B Nazanin"/>
        <charset val="178"/>
      </rPr>
      <t>*</t>
    </r>
  </si>
  <si>
    <t>حقوق 12 ماهه ریاست سازمان</t>
  </si>
  <si>
    <t>نشریه و خبر نامه</t>
  </si>
  <si>
    <t>هزینه های حسابرسی و  صورتهای مالی</t>
  </si>
  <si>
    <t>پاداش  سالیانه بازرسان</t>
  </si>
  <si>
    <t>رفاهی</t>
  </si>
  <si>
    <t>اجلاس سالانه شورای مرکزی-هیئت عمومی</t>
  </si>
  <si>
    <t xml:space="preserve">اجرای ابنيه و تاسيسات ساختمان جدید نظام مهندسی-نگهبانی ساختمان </t>
  </si>
  <si>
    <t>توضیح 1:مبنای افزایش حقوق کارمندان بخشنامه ابتدای سال وزارت کار و امور اجتماعی میباشد.</t>
  </si>
  <si>
    <t>حق عضویت اعضای باپروانه</t>
  </si>
  <si>
    <t xml:space="preserve">درامد تمدید دفاتر  </t>
  </si>
  <si>
    <t>15-18%</t>
  </si>
  <si>
    <t>درامد تمدید  شرکتهای مجری</t>
  </si>
  <si>
    <t>درامد تاسیس شرکتهای مجری</t>
  </si>
  <si>
    <t xml:space="preserve"> درامد تاسیس دفاتر</t>
  </si>
  <si>
    <t xml:space="preserve">  حق ماموریت اعضاء هیئت مدیره  و سازمان در خارج از استان</t>
  </si>
  <si>
    <t>توضیح-در صورت برداشت از حساب بانکی جهت خرید ساختمان سود سپرده بانکی با توجه به زمان برداشت شده کاهش پیدا میکند.</t>
  </si>
  <si>
    <t>%5طراحی دفتر مرکزی کرمانشاه</t>
  </si>
  <si>
    <t>%5نظارت دفتر مرکزی کرمانشاه</t>
  </si>
  <si>
    <t>%5طراحی نمایندگی شهرستان</t>
  </si>
  <si>
    <t>%5نظارت نمایندگی شهرستان</t>
  </si>
  <si>
    <t xml:space="preserve">  سایر هزینه های مالی و پيش بيني نشده ( هزينه های متفرقه، هزينه اقامتی مهمانان سازمان، حمايت از طرح های استانی و سایر)*</t>
  </si>
  <si>
    <t>خريدیاساخت یا رهن کامل -جهت دفتر مرکزی</t>
  </si>
  <si>
    <t>بودجه پیشنهادی98</t>
  </si>
  <si>
    <t>برای سال مالی منتهی به 29 اسفند 1398</t>
  </si>
  <si>
    <t>بودجه پیشنهادی 98</t>
  </si>
  <si>
    <t>بودجه درآمد ناشی از خدمات ارائه شده، برای سال مالی منتهی به29 اسفند 1398</t>
  </si>
  <si>
    <t>سال مالی منتهی به 29 اسفند 1398</t>
  </si>
  <si>
    <t>بودجه مصوب 98</t>
  </si>
  <si>
    <r>
      <rPr>
        <sz val="48"/>
        <color theme="1"/>
        <rFont val="2  Nazanin"/>
        <charset val="178"/>
      </rPr>
      <t xml:space="preserve"> بودجه پيشنهادي سال 1398</t>
    </r>
    <r>
      <rPr>
        <sz val="72"/>
        <color theme="1"/>
        <rFont val="2  Nazanin"/>
        <charset val="178"/>
      </rPr>
      <t xml:space="preserve"> </t>
    </r>
  </si>
  <si>
    <t>برای سال مالی منتهی به28 اسفند 1398</t>
  </si>
  <si>
    <t xml:space="preserve">  حق الزحمه اعضاء شورای انتظامی</t>
  </si>
  <si>
    <t>هزینه برگزاری دوره های آموزشی</t>
  </si>
  <si>
    <t xml:space="preserve"> ارائه خدمات مشاوره ای و حقوقی و مالی و مالیاتی  مربوط به سازمان و اعضای سازمان</t>
  </si>
  <si>
    <t>هزینه نظارت سازمان بر حسن انجام خدمات مهندسی در بخش طراحی، نظارت و اجرا</t>
  </si>
  <si>
    <t>مجامع و جلسات تخصصی</t>
  </si>
  <si>
    <t xml:space="preserve">  حق الزحمه اعضای سازمان در جلسات، گروه ها و  کمیسیون ها</t>
  </si>
  <si>
    <t xml:space="preserve">  بیمه مسنولیت حرفه اي -100% به عهده سازمان</t>
  </si>
  <si>
    <t>ملاحظات سال98</t>
  </si>
  <si>
    <t>حق الجلسات مدیران دفاتر شهرستان</t>
  </si>
  <si>
    <t>خزانه دار</t>
  </si>
  <si>
    <t xml:space="preserve">توضیح 2: حقوق ریاست  خسازمان بر اساس آیین نامه </t>
  </si>
  <si>
    <t>مجریان</t>
  </si>
  <si>
    <t>پارسیان</t>
  </si>
  <si>
    <t>موجودي 97/12/29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</si>
</sst>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_-* #,##0\-;_-* &quot;-&quot;_-;_-@_-"/>
    <numFmt numFmtId="43" formatCode="_-* #,##0.00_-;_-* #,##0.00\-;_-* &quot;-&quot;??_-;_-@_-"/>
    <numFmt numFmtId="164" formatCode="_-* #,##0_-;_-* #,##0\-;_-* &quot;-&quot;??_-;_-@_-"/>
    <numFmt numFmtId="165" formatCode="#,##0_ ;\-#,##0\ "/>
    <numFmt numFmtId="166" formatCode="#,##0_ ;\-#,##0&quot; &quot;"/>
  </numFmts>
  <fonts count="45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26"/>
      <color theme="1"/>
      <name val="IranNastaliq"/>
      <family val="1"/>
    </font>
    <font>
      <b/>
      <sz val="11"/>
      <color theme="1"/>
      <name val="B Nazanin"/>
      <charset val="178"/>
    </font>
    <font>
      <b/>
      <sz val="11"/>
      <color theme="1"/>
      <name val="B Kamran"/>
      <charset val="178"/>
    </font>
    <font>
      <b/>
      <sz val="16"/>
      <color theme="1"/>
      <name val="B Kamran"/>
      <charset val="178"/>
    </font>
    <font>
      <b/>
      <sz val="12"/>
      <color theme="1"/>
      <name val="Arial"/>
      <family val="2"/>
      <charset val="178"/>
      <scheme val="minor"/>
    </font>
    <font>
      <b/>
      <sz val="12"/>
      <color theme="1"/>
      <name val="B Titr"/>
      <charset val="178"/>
    </font>
    <font>
      <sz val="12"/>
      <color theme="1"/>
      <name val="B Homa"/>
      <charset val="178"/>
    </font>
    <font>
      <sz val="11"/>
      <color theme="1"/>
      <name val="B Nazanin"/>
      <charset val="178"/>
    </font>
    <font>
      <b/>
      <sz val="14"/>
      <color theme="1"/>
      <name val="B Homa"/>
      <charset val="178"/>
    </font>
    <font>
      <sz val="9"/>
      <color theme="1"/>
      <name val="Arial"/>
      <family val="2"/>
      <charset val="178"/>
      <scheme val="minor"/>
    </font>
    <font>
      <sz val="12"/>
      <color theme="1"/>
      <name val="Arial"/>
      <family val="2"/>
      <charset val="178"/>
      <scheme val="minor"/>
    </font>
    <font>
      <sz val="14"/>
      <color theme="1"/>
      <name val="B Kamran"/>
      <charset val="178"/>
    </font>
    <font>
      <b/>
      <sz val="11"/>
      <color theme="1"/>
      <name val="IranNastaliq"/>
      <family val="1"/>
    </font>
    <font>
      <b/>
      <sz val="16"/>
      <color theme="1"/>
      <name val="IranNastaliq"/>
      <family val="1"/>
    </font>
    <font>
      <sz val="14"/>
      <color theme="1"/>
      <name val="IranNastaliq"/>
      <family val="1"/>
    </font>
    <font>
      <b/>
      <sz val="24"/>
      <color theme="1"/>
      <name val="IranNastaliq"/>
      <family val="1"/>
    </font>
    <font>
      <sz val="14"/>
      <color theme="1"/>
      <name val="B Nazanin"/>
      <charset val="178"/>
    </font>
    <font>
      <sz val="28"/>
      <color theme="1"/>
      <name val="2  Nazanin"/>
      <charset val="178"/>
    </font>
    <font>
      <sz val="36"/>
      <color theme="1"/>
      <name val="2  Nazanin"/>
      <charset val="178"/>
    </font>
    <font>
      <b/>
      <sz val="14"/>
      <color theme="1"/>
      <name val="2  Nazanin"/>
      <charset val="178"/>
    </font>
    <font>
      <b/>
      <sz val="16"/>
      <color theme="1"/>
      <name val="2  Nazanin"/>
      <charset val="178"/>
    </font>
    <font>
      <b/>
      <sz val="11"/>
      <color theme="1"/>
      <name val="2  Nazanin"/>
      <charset val="178"/>
    </font>
    <font>
      <sz val="16"/>
      <color theme="1"/>
      <name val="2  Nazanin"/>
      <charset val="178"/>
    </font>
    <font>
      <sz val="48"/>
      <color theme="1"/>
      <name val="2  Nazanin"/>
      <charset val="178"/>
    </font>
    <font>
      <sz val="72"/>
      <color theme="1"/>
      <name val="2  Nazanin"/>
      <charset val="178"/>
    </font>
    <font>
      <sz val="101"/>
      <color theme="1"/>
      <name val="2  Nazanin"/>
      <charset val="178"/>
    </font>
    <font>
      <sz val="11"/>
      <color theme="1"/>
      <name val="2  Nazanin"/>
      <charset val="178"/>
    </font>
    <font>
      <b/>
      <sz val="12"/>
      <color theme="1"/>
      <name val="2  Nazanin"/>
      <charset val="178"/>
    </font>
    <font>
      <b/>
      <sz val="1"/>
      <color theme="1"/>
      <name val="2  Nazanin"/>
      <charset val="178"/>
    </font>
    <font>
      <b/>
      <sz val="9"/>
      <color theme="1"/>
      <name val="2 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22"/>
      <color theme="1"/>
      <name val="B Nazanin"/>
      <charset val="178"/>
    </font>
    <font>
      <sz val="12"/>
      <color theme="1"/>
      <name val="B Nazanin"/>
      <charset val="178"/>
    </font>
    <font>
      <b/>
      <sz val="22"/>
      <color rgb="FFFF0000"/>
      <name val="B Nazanin"/>
      <charset val="178"/>
    </font>
    <font>
      <b/>
      <sz val="12"/>
      <color theme="1"/>
      <name val="B Nazanin"/>
      <charset val="178"/>
    </font>
    <font>
      <b/>
      <u/>
      <sz val="12"/>
      <color theme="1"/>
      <name val="B Nazanin"/>
      <charset val="178"/>
    </font>
    <font>
      <b/>
      <sz val="24"/>
      <color theme="1"/>
      <name val="B Nazanin"/>
      <charset val="178"/>
    </font>
    <font>
      <b/>
      <sz val="16"/>
      <color rgb="FFFF0000"/>
      <name val="B Nazanin"/>
      <charset val="178"/>
    </font>
    <font>
      <b/>
      <sz val="10"/>
      <color theme="1"/>
      <name val="B Nazanin"/>
      <charset val="178"/>
    </font>
    <font>
      <sz val="14"/>
      <color theme="1"/>
      <name val="Arial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5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0" fillId="0" borderId="0" xfId="1" applyNumberFormat="1" applyFont="1"/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43" fontId="2" fillId="0" borderId="0" xfId="0" applyNumberFormat="1" applyFont="1" applyAlignment="1">
      <alignment vertical="center" readingOrder="1"/>
    </xf>
    <xf numFmtId="0" fontId="0" fillId="0" borderId="0" xfId="0" applyAlignment="1">
      <alignment horizontal="center" vertical="center" readingOrder="1"/>
    </xf>
    <xf numFmtId="164" fontId="0" fillId="0" borderId="0" xfId="1" applyNumberFormat="1" applyFont="1" applyAlignment="1">
      <alignment readingOrder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30" fillId="0" borderId="17" xfId="0" applyNumberFormat="1" applyFont="1" applyBorder="1" applyAlignment="1">
      <alignment horizontal="center" vertical="center"/>
    </xf>
    <xf numFmtId="164" fontId="22" fillId="0" borderId="60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164" fontId="24" fillId="0" borderId="0" xfId="1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readingOrder="1"/>
    </xf>
    <xf numFmtId="0" fontId="29" fillId="0" borderId="0" xfId="0" applyFont="1" applyAlignment="1">
      <alignment horizontal="center" vertical="center" readingOrder="1"/>
    </xf>
    <xf numFmtId="0" fontId="24" fillId="0" borderId="0" xfId="0" applyFont="1" applyAlignment="1">
      <alignment vertical="center" readingOrder="2"/>
    </xf>
    <xf numFmtId="0" fontId="24" fillId="0" borderId="0" xfId="0" applyFont="1" applyAlignment="1">
      <alignment horizontal="center" vertical="center" readingOrder="2"/>
    </xf>
    <xf numFmtId="0" fontId="23" fillId="0" borderId="0" xfId="0" applyFont="1" applyAlignment="1">
      <alignment horizontal="center" vertical="center" readingOrder="2"/>
    </xf>
    <xf numFmtId="0" fontId="24" fillId="1" borderId="24" xfId="0" applyFont="1" applyFill="1" applyBorder="1" applyAlignment="1">
      <alignment horizontal="center" vertical="center"/>
    </xf>
    <xf numFmtId="49" fontId="30" fillId="0" borderId="72" xfId="0" applyNumberFormat="1" applyFont="1" applyBorder="1" applyAlignment="1">
      <alignment horizontal="center" vertical="center"/>
    </xf>
    <xf numFmtId="0" fontId="2" fillId="0" borderId="0" xfId="0" applyFont="1"/>
    <xf numFmtId="0" fontId="23" fillId="0" borderId="0" xfId="0" applyFont="1" applyAlignment="1">
      <alignment horizontal="right" vertical="center"/>
    </xf>
    <xf numFmtId="0" fontId="23" fillId="4" borderId="60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readingOrder="1"/>
    </xf>
    <xf numFmtId="0" fontId="22" fillId="4" borderId="60" xfId="0" applyFont="1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 readingOrder="1"/>
    </xf>
    <xf numFmtId="0" fontId="22" fillId="4" borderId="60" xfId="0" applyFont="1" applyFill="1" applyBorder="1" applyAlignment="1">
      <alignment horizontal="center" vertical="center" readingOrder="2"/>
    </xf>
    <xf numFmtId="0" fontId="4" fillId="0" borderId="85" xfId="0" applyFont="1" applyBorder="1" applyAlignment="1">
      <alignment vertical="center" readingOrder="2"/>
    </xf>
    <xf numFmtId="3" fontId="36" fillId="4" borderId="7" xfId="1" applyNumberFormat="1" applyFont="1" applyFill="1" applyBorder="1" applyAlignment="1">
      <alignment horizontal="center" vertical="center" readingOrder="2"/>
    </xf>
    <xf numFmtId="0" fontId="4" fillId="0" borderId="51" xfId="0" applyFont="1" applyBorder="1" applyAlignment="1">
      <alignment vertical="center" readingOrder="2"/>
    </xf>
    <xf numFmtId="0" fontId="4" fillId="0" borderId="52" xfId="0" applyFont="1" applyBorder="1" applyAlignment="1">
      <alignment vertical="center" readingOrder="2"/>
    </xf>
    <xf numFmtId="3" fontId="38" fillId="4" borderId="7" xfId="1" applyNumberFormat="1" applyFont="1" applyFill="1" applyBorder="1" applyAlignment="1">
      <alignment horizontal="center" vertical="center" readingOrder="2"/>
    </xf>
    <xf numFmtId="0" fontId="4" fillId="0" borderId="37" xfId="0" applyFont="1" applyBorder="1" applyAlignment="1">
      <alignment vertical="center" readingOrder="2"/>
    </xf>
    <xf numFmtId="3" fontId="33" fillId="0" borderId="82" xfId="1" applyNumberFormat="1" applyFont="1" applyBorder="1" applyAlignment="1">
      <alignment horizontal="center" vertical="center" readingOrder="2"/>
    </xf>
    <xf numFmtId="0" fontId="33" fillId="0" borderId="82" xfId="0" applyFont="1" applyBorder="1" applyAlignment="1">
      <alignment horizontal="center" vertical="center" readingOrder="2"/>
    </xf>
    <xf numFmtId="0" fontId="41" fillId="4" borderId="7" xfId="0" applyFont="1" applyFill="1" applyBorder="1" applyAlignment="1">
      <alignment horizontal="center" vertical="center" readingOrder="2"/>
    </xf>
    <xf numFmtId="3" fontId="42" fillId="0" borderId="35" xfId="1" applyNumberFormat="1" applyFont="1" applyBorder="1" applyAlignment="1">
      <alignment horizontal="center" vertical="center" readingOrder="2"/>
    </xf>
    <xf numFmtId="0" fontId="33" fillId="0" borderId="17" xfId="0" applyFont="1" applyBorder="1" applyAlignment="1">
      <alignment horizontal="center" vertical="center" readingOrder="2"/>
    </xf>
    <xf numFmtId="3" fontId="33" fillId="0" borderId="7" xfId="1" applyNumberFormat="1" applyFont="1" applyBorder="1" applyAlignment="1">
      <alignment horizontal="center" vertical="center" readingOrder="2"/>
    </xf>
    <xf numFmtId="0" fontId="41" fillId="0" borderId="7" xfId="0" applyFont="1" applyBorder="1" applyAlignment="1">
      <alignment horizontal="center" vertical="center" readingOrder="2"/>
    </xf>
    <xf numFmtId="0" fontId="41" fillId="4" borderId="17" xfId="0" applyFont="1" applyFill="1" applyBorder="1" applyAlignment="1">
      <alignment horizontal="center" vertical="center" readingOrder="2"/>
    </xf>
    <xf numFmtId="0" fontId="33" fillId="4" borderId="6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9" fillId="0" borderId="61" xfId="0" applyFont="1" applyBorder="1" applyAlignment="1">
      <alignment vertical="center"/>
    </xf>
    <xf numFmtId="0" fontId="39" fillId="0" borderId="62" xfId="0" applyFont="1" applyBorder="1" applyAlignment="1">
      <alignment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vertical="center"/>
    </xf>
    <xf numFmtId="164" fontId="35" fillId="0" borderId="35" xfId="1" applyNumberFormat="1" applyFont="1" applyBorder="1" applyAlignment="1">
      <alignment horizontal="center" vertical="center" readingOrder="2"/>
    </xf>
    <xf numFmtId="0" fontId="39" fillId="4" borderId="64" xfId="0" applyFont="1" applyFill="1" applyBorder="1" applyAlignment="1">
      <alignment horizontal="center" vertical="center" readingOrder="1"/>
    </xf>
    <xf numFmtId="0" fontId="39" fillId="4" borderId="39" xfId="0" applyFont="1" applyFill="1" applyBorder="1" applyAlignment="1">
      <alignment horizontal="center" vertical="center" readingOrder="1"/>
    </xf>
    <xf numFmtId="0" fontId="39" fillId="4" borderId="86" xfId="0" applyFont="1" applyFill="1" applyBorder="1" applyAlignment="1">
      <alignment horizontal="center" vertical="center" readingOrder="1"/>
    </xf>
    <xf numFmtId="0" fontId="35" fillId="0" borderId="37" xfId="0" applyFont="1" applyBorder="1" applyAlignment="1">
      <alignment horizontal="center" vertical="center"/>
    </xf>
    <xf numFmtId="164" fontId="35" fillId="4" borderId="38" xfId="1" applyNumberFormat="1" applyFont="1" applyFill="1" applyBorder="1" applyAlignment="1">
      <alignment horizontal="center" vertical="center"/>
    </xf>
    <xf numFmtId="165" fontId="35" fillId="0" borderId="36" xfId="1" applyNumberFormat="1" applyFont="1" applyBorder="1" applyAlignment="1">
      <alignment vertical="center"/>
    </xf>
    <xf numFmtId="166" fontId="35" fillId="0" borderId="10" xfId="1" applyNumberFormat="1" applyFont="1" applyBorder="1" applyAlignment="1">
      <alignment vertical="center"/>
    </xf>
    <xf numFmtId="165" fontId="35" fillId="4" borderId="7" xfId="1" applyNumberFormat="1" applyFont="1" applyFill="1" applyBorder="1" applyAlignment="1">
      <alignment vertical="center"/>
    </xf>
    <xf numFmtId="164" fontId="4" fillId="0" borderId="10" xfId="1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39" fillId="0" borderId="7" xfId="1" applyNumberFormat="1" applyFont="1" applyBorder="1" applyAlignment="1">
      <alignment horizontal="center" vertical="center"/>
    </xf>
    <xf numFmtId="1" fontId="43" fillId="2" borderId="7" xfId="1" applyNumberFormat="1" applyFont="1" applyFill="1" applyBorder="1" applyAlignment="1">
      <alignment horizontal="center" vertical="center"/>
    </xf>
    <xf numFmtId="164" fontId="43" fillId="2" borderId="7" xfId="1" applyNumberFormat="1" applyFont="1" applyFill="1" applyBorder="1" applyAlignment="1">
      <alignment horizontal="center" vertical="center"/>
    </xf>
    <xf numFmtId="164" fontId="39" fillId="4" borderId="68" xfId="1" applyNumberFormat="1" applyFont="1" applyFill="1" applyBorder="1" applyAlignment="1">
      <alignment horizontal="center" vertical="center"/>
    </xf>
    <xf numFmtId="164" fontId="39" fillId="4" borderId="48" xfId="1" applyNumberFormat="1" applyFont="1" applyFill="1" applyBorder="1" applyAlignment="1">
      <alignment horizontal="center" vertical="center"/>
    </xf>
    <xf numFmtId="164" fontId="4" fillId="0" borderId="36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164" fontId="39" fillId="4" borderId="67" xfId="1" applyNumberFormat="1" applyFont="1" applyFill="1" applyBorder="1" applyAlignment="1">
      <alignment horizontal="center" vertical="center"/>
    </xf>
    <xf numFmtId="164" fontId="39" fillId="4" borderId="48" xfId="1" applyNumberFormat="1" applyFont="1" applyFill="1" applyBorder="1" applyAlignment="1">
      <alignment vertical="center"/>
    </xf>
    <xf numFmtId="164" fontId="39" fillId="4" borderId="57" xfId="1" applyNumberFormat="1" applyFont="1" applyFill="1" applyBorder="1" applyAlignment="1">
      <alignment horizontal="center" vertical="center"/>
    </xf>
    <xf numFmtId="164" fontId="39" fillId="4" borderId="40" xfId="1" applyNumberFormat="1" applyFont="1" applyFill="1" applyBorder="1" applyAlignment="1">
      <alignment horizontal="center" vertical="center"/>
    </xf>
    <xf numFmtId="9" fontId="39" fillId="4" borderId="24" xfId="1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5" fontId="39" fillId="4" borderId="40" xfId="1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readingOrder="2"/>
    </xf>
    <xf numFmtId="164" fontId="35" fillId="0" borderId="26" xfId="1" applyNumberFormat="1" applyFont="1" applyBorder="1" applyAlignment="1">
      <alignment horizontal="center" vertical="center" readingOrder="2"/>
    </xf>
    <xf numFmtId="164" fontId="39" fillId="4" borderId="2" xfId="1" applyNumberFormat="1" applyFont="1" applyFill="1" applyBorder="1" applyAlignment="1">
      <alignment horizontal="center" vertical="center" readingOrder="1"/>
    </xf>
    <xf numFmtId="0" fontId="0" fillId="0" borderId="0" xfId="0" applyAlignment="1">
      <alignment vertical="center"/>
    </xf>
    <xf numFmtId="3" fontId="33" fillId="0" borderId="49" xfId="1" applyNumberFormat="1" applyFont="1" applyBorder="1" applyAlignment="1">
      <alignment horizontal="center" vertical="center" readingOrder="2"/>
    </xf>
    <xf numFmtId="0" fontId="33" fillId="0" borderId="49" xfId="0" applyFont="1" applyBorder="1" applyAlignment="1">
      <alignment horizontal="center" vertical="center" readingOrder="2"/>
    </xf>
    <xf numFmtId="0" fontId="4" fillId="5" borderId="87" xfId="0" applyFont="1" applyFill="1" applyBorder="1" applyAlignment="1">
      <alignment vertical="center" readingOrder="2"/>
    </xf>
    <xf numFmtId="3" fontId="33" fillId="4" borderId="50" xfId="1" applyNumberFormat="1" applyFont="1" applyFill="1" applyBorder="1" applyAlignment="1">
      <alignment horizontal="center" vertical="center" readingOrder="2"/>
    </xf>
    <xf numFmtId="0" fontId="41" fillId="4" borderId="50" xfId="0" applyFont="1" applyFill="1" applyBorder="1" applyAlignment="1">
      <alignment vertical="center" readingOrder="2"/>
    </xf>
    <xf numFmtId="0" fontId="4" fillId="4" borderId="13" xfId="0" applyFont="1" applyFill="1" applyBorder="1" applyAlignment="1">
      <alignment horizontal="center" vertical="center"/>
    </xf>
    <xf numFmtId="0" fontId="4" fillId="4" borderId="87" xfId="0" applyFont="1" applyFill="1" applyBorder="1" applyAlignment="1">
      <alignment vertical="center" readingOrder="2"/>
    </xf>
    <xf numFmtId="164" fontId="35" fillId="0" borderId="50" xfId="1" applyNumberFormat="1" applyFont="1" applyBorder="1" applyAlignment="1">
      <alignment horizontal="center" vertical="center" readingOrder="2"/>
    </xf>
    <xf numFmtId="1" fontId="4" fillId="0" borderId="17" xfId="0" applyNumberFormat="1" applyFont="1" applyBorder="1" applyAlignment="1">
      <alignment horizontal="center" vertical="center"/>
    </xf>
    <xf numFmtId="164" fontId="39" fillId="0" borderId="17" xfId="1" applyNumberFormat="1" applyFont="1" applyBorder="1" applyAlignment="1">
      <alignment horizontal="center" vertical="center"/>
    </xf>
    <xf numFmtId="1" fontId="43" fillId="2" borderId="49" xfId="1" applyNumberFormat="1" applyFont="1" applyFill="1" applyBorder="1" applyAlignment="1">
      <alignment horizontal="center" vertical="center"/>
    </xf>
    <xf numFmtId="164" fontId="43" fillId="2" borderId="49" xfId="1" applyNumberFormat="1" applyFont="1" applyFill="1" applyBorder="1" applyAlignment="1">
      <alignment horizontal="center" vertical="center"/>
    </xf>
    <xf numFmtId="164" fontId="4" fillId="0" borderId="50" xfId="1" applyNumberFormat="1" applyFont="1" applyBorder="1" applyAlignment="1">
      <alignment horizontal="center" vertical="center"/>
    </xf>
    <xf numFmtId="164" fontId="35" fillId="0" borderId="21" xfId="1" applyNumberFormat="1" applyFont="1" applyBorder="1" applyAlignment="1">
      <alignment horizontal="center" vertical="center"/>
    </xf>
    <xf numFmtId="164" fontId="35" fillId="0" borderId="8" xfId="1" applyNumberFormat="1" applyFont="1" applyBorder="1" applyAlignment="1">
      <alignment horizontal="center" vertical="center"/>
    </xf>
    <xf numFmtId="164" fontId="35" fillId="0" borderId="21" xfId="1" applyNumberFormat="1" applyFont="1" applyBorder="1" applyAlignment="1">
      <alignment horizontal="center" vertical="center" readingOrder="1"/>
    </xf>
    <xf numFmtId="164" fontId="35" fillId="0" borderId="73" xfId="1" applyNumberFormat="1" applyFont="1" applyBorder="1" applyAlignment="1">
      <alignment horizontal="center" vertical="center" readingOrder="1"/>
    </xf>
    <xf numFmtId="164" fontId="35" fillId="0" borderId="8" xfId="1" applyNumberFormat="1" applyFont="1" applyBorder="1" applyAlignment="1">
      <alignment horizontal="center" vertical="center" readingOrder="1"/>
    </xf>
    <xf numFmtId="164" fontId="35" fillId="4" borderId="60" xfId="1" applyNumberFormat="1" applyFont="1" applyFill="1" applyBorder="1" applyAlignment="1">
      <alignment horizontal="center" vertical="center" readingOrder="1"/>
    </xf>
    <xf numFmtId="164" fontId="4" fillId="0" borderId="51" xfId="0" applyNumberFormat="1" applyFont="1" applyBorder="1" applyAlignment="1">
      <alignment vertical="center"/>
    </xf>
    <xf numFmtId="164" fontId="4" fillId="0" borderId="37" xfId="0" applyNumberFormat="1" applyFont="1" applyBorder="1" applyAlignment="1">
      <alignment vertical="center"/>
    </xf>
    <xf numFmtId="164" fontId="4" fillId="0" borderId="37" xfId="1" applyNumberFormat="1" applyFont="1" applyBorder="1" applyAlignment="1">
      <alignment vertical="center"/>
    </xf>
    <xf numFmtId="164" fontId="4" fillId="0" borderId="52" xfId="1" applyNumberFormat="1" applyFont="1" applyBorder="1" applyAlignment="1">
      <alignment vertical="center"/>
    </xf>
    <xf numFmtId="164" fontId="44" fillId="0" borderId="0" xfId="0" applyNumberFormat="1" applyFont="1"/>
    <xf numFmtId="164" fontId="4" fillId="4" borderId="87" xfId="0" applyNumberFormat="1" applyFont="1" applyFill="1" applyBorder="1" applyAlignment="1">
      <alignment vertical="center"/>
    </xf>
    <xf numFmtId="164" fontId="39" fillId="0" borderId="25" xfId="1" applyNumberFormat="1" applyFont="1" applyBorder="1" applyAlignment="1">
      <alignment vertical="center"/>
    </xf>
    <xf numFmtId="164" fontId="39" fillId="0" borderId="27" xfId="1" applyNumberFormat="1" applyFont="1" applyBorder="1" applyAlignment="1">
      <alignment vertical="center"/>
    </xf>
    <xf numFmtId="164" fontId="39" fillId="0" borderId="28" xfId="1" applyNumberFormat="1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164" fontId="39" fillId="4" borderId="37" xfId="1" applyNumberFormat="1" applyFont="1" applyFill="1" applyBorder="1" applyAlignment="1">
      <alignment horizontal="center" vertical="center"/>
    </xf>
    <xf numFmtId="164" fontId="4" fillId="5" borderId="7" xfId="1" applyNumberFormat="1" applyFont="1" applyFill="1" applyBorder="1" applyAlignment="1">
      <alignment horizontal="center" vertical="center"/>
    </xf>
    <xf numFmtId="41" fontId="39" fillId="0" borderId="40" xfId="2" applyFont="1" applyBorder="1" applyAlignment="1">
      <alignment horizontal="center" vertical="center"/>
    </xf>
    <xf numFmtId="164" fontId="4" fillId="5" borderId="37" xfId="1" applyNumberFormat="1" applyFont="1" applyFill="1" applyBorder="1" applyAlignment="1">
      <alignment vertical="center"/>
    </xf>
    <xf numFmtId="1" fontId="43" fillId="5" borderId="7" xfId="1" applyNumberFormat="1" applyFont="1" applyFill="1" applyBorder="1" applyAlignment="1">
      <alignment horizontal="center" vertical="center"/>
    </xf>
    <xf numFmtId="164" fontId="43" fillId="5" borderId="7" xfId="1" applyNumberFormat="1" applyFont="1" applyFill="1" applyBorder="1" applyAlignment="1">
      <alignment horizontal="center" vertical="center"/>
    </xf>
    <xf numFmtId="164" fontId="39" fillId="5" borderId="57" xfId="1" applyNumberFormat="1" applyFont="1" applyFill="1" applyBorder="1" applyAlignment="1">
      <alignment horizontal="center" vertical="center"/>
    </xf>
    <xf numFmtId="164" fontId="39" fillId="5" borderId="13" xfId="1" applyNumberFormat="1" applyFont="1" applyFill="1" applyBorder="1" applyAlignment="1">
      <alignment vertical="center"/>
    </xf>
    <xf numFmtId="41" fontId="2" fillId="0" borderId="0" xfId="0" applyNumberFormat="1" applyFont="1" applyAlignment="1">
      <alignment vertical="center"/>
    </xf>
    <xf numFmtId="164" fontId="35" fillId="1" borderId="0" xfId="1" applyNumberFormat="1" applyFont="1" applyFill="1" applyAlignment="1">
      <alignment vertical="center"/>
    </xf>
    <xf numFmtId="164" fontId="35" fillId="1" borderId="19" xfId="1" applyNumberFormat="1" applyFont="1" applyFill="1" applyBorder="1" applyAlignment="1">
      <alignment vertical="center"/>
    </xf>
    <xf numFmtId="164" fontId="35" fillId="1" borderId="9" xfId="1" applyNumberFormat="1" applyFont="1" applyFill="1" applyBorder="1" applyAlignment="1">
      <alignment vertical="center"/>
    </xf>
    <xf numFmtId="164" fontId="35" fillId="5" borderId="7" xfId="1" applyNumberFormat="1" applyFont="1" applyFill="1" applyBorder="1" applyAlignment="1">
      <alignment horizontal="center" vertical="center"/>
    </xf>
    <xf numFmtId="164" fontId="35" fillId="0" borderId="38" xfId="0" applyNumberFormat="1" applyFont="1" applyBorder="1" applyAlignment="1">
      <alignment horizontal="center" vertical="center" readingOrder="1"/>
    </xf>
    <xf numFmtId="0" fontId="35" fillId="1" borderId="13" xfId="0" applyFont="1" applyFill="1" applyBorder="1" applyAlignment="1">
      <alignment vertical="center" readingOrder="1"/>
    </xf>
    <xf numFmtId="0" fontId="35" fillId="1" borderId="13" xfId="0" applyFont="1" applyFill="1" applyBorder="1" applyAlignment="1">
      <alignment horizontal="center" vertical="center" readingOrder="1"/>
    </xf>
    <xf numFmtId="164" fontId="35" fillId="0" borderId="13" xfId="1" applyNumberFormat="1" applyFont="1" applyBorder="1" applyAlignment="1">
      <alignment vertical="center" readingOrder="1"/>
    </xf>
    <xf numFmtId="0" fontId="39" fillId="0" borderId="16" xfId="0" applyFont="1" applyBorder="1" applyAlignment="1">
      <alignment vertical="center" readingOrder="1"/>
    </xf>
    <xf numFmtId="164" fontId="35" fillId="0" borderId="56" xfId="1" applyNumberFormat="1" applyFont="1" applyBorder="1" applyAlignment="1">
      <alignment horizontal="center" vertical="center" readingOrder="1"/>
    </xf>
    <xf numFmtId="164" fontId="35" fillId="0" borderId="7" xfId="1" applyNumberFormat="1" applyFont="1" applyBorder="1" applyAlignment="1">
      <alignment horizontal="center" vertical="center"/>
    </xf>
    <xf numFmtId="164" fontId="35" fillId="0" borderId="31" xfId="1" applyNumberFormat="1" applyFont="1" applyBorder="1" applyAlignment="1">
      <alignment horizontal="center" vertical="center" readingOrder="1"/>
    </xf>
    <xf numFmtId="164" fontId="35" fillId="0" borderId="10" xfId="1" applyNumberFormat="1" applyFont="1" applyBorder="1" applyAlignment="1">
      <alignment horizontal="center" vertical="center"/>
    </xf>
    <xf numFmtId="164" fontId="39" fillId="0" borderId="41" xfId="1" applyNumberFormat="1" applyFont="1" applyBorder="1" applyAlignment="1">
      <alignment vertical="center"/>
    </xf>
    <xf numFmtId="164" fontId="35" fillId="4" borderId="7" xfId="1" applyNumberFormat="1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164" fontId="35" fillId="5" borderId="17" xfId="1" applyNumberFormat="1" applyFont="1" applyFill="1" applyBorder="1" applyAlignment="1">
      <alignment horizontal="center" vertical="center"/>
    </xf>
    <xf numFmtId="164" fontId="35" fillId="4" borderId="13" xfId="1" applyNumberFormat="1" applyFont="1" applyFill="1" applyBorder="1" applyAlignment="1">
      <alignment horizontal="center" vertical="center"/>
    </xf>
    <xf numFmtId="164" fontId="39" fillId="0" borderId="23" xfId="1" applyNumberFormat="1" applyFont="1" applyBorder="1" applyAlignment="1">
      <alignment vertical="center"/>
    </xf>
    <xf numFmtId="164" fontId="35" fillId="7" borderId="91" xfId="1" applyNumberFormat="1" applyFont="1" applyFill="1" applyBorder="1" applyAlignment="1">
      <alignment horizontal="center" vertical="center" readingOrder="1"/>
    </xf>
    <xf numFmtId="164" fontId="35" fillId="7" borderId="7" xfId="1" applyNumberFormat="1" applyFont="1" applyFill="1" applyBorder="1" applyAlignment="1">
      <alignment horizontal="center" vertical="center" readingOrder="1"/>
    </xf>
    <xf numFmtId="0" fontId="4" fillId="4" borderId="52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164" fontId="35" fillId="1" borderId="2" xfId="1" applyNumberFormat="1" applyFont="1" applyFill="1" applyBorder="1" applyAlignment="1">
      <alignment vertical="center"/>
    </xf>
    <xf numFmtId="164" fontId="33" fillId="5" borderId="91" xfId="1" applyNumberFormat="1" applyFont="1" applyFill="1" applyBorder="1" applyAlignment="1">
      <alignment horizontal="center" vertical="center"/>
    </xf>
    <xf numFmtId="164" fontId="33" fillId="0" borderId="91" xfId="1" applyNumberFormat="1" applyFont="1" applyBorder="1" applyAlignment="1">
      <alignment vertical="center"/>
    </xf>
    <xf numFmtId="164" fontId="33" fillId="0" borderId="91" xfId="1" applyNumberFormat="1" applyFont="1" applyBorder="1" applyAlignment="1">
      <alignment horizontal="center" vertical="center"/>
    </xf>
    <xf numFmtId="164" fontId="33" fillId="0" borderId="90" xfId="1" applyNumberFormat="1" applyFont="1" applyBorder="1" applyAlignment="1">
      <alignment horizontal="center" vertical="center"/>
    </xf>
    <xf numFmtId="164" fontId="35" fillId="1" borderId="1" xfId="1" applyNumberFormat="1" applyFont="1" applyFill="1" applyBorder="1" applyAlignment="1">
      <alignment vertical="center"/>
    </xf>
    <xf numFmtId="164" fontId="35" fillId="1" borderId="3" xfId="1" applyNumberFormat="1" applyFont="1" applyFill="1" applyBorder="1" applyAlignment="1">
      <alignment vertical="center"/>
    </xf>
    <xf numFmtId="164" fontId="35" fillId="1" borderId="23" xfId="1" applyNumberFormat="1" applyFont="1" applyFill="1" applyBorder="1" applyAlignment="1">
      <alignment vertical="center"/>
    </xf>
    <xf numFmtId="164" fontId="35" fillId="1" borderId="42" xfId="1" applyNumberFormat="1" applyFont="1" applyFill="1" applyBorder="1" applyAlignment="1">
      <alignment vertical="center"/>
    </xf>
    <xf numFmtId="164" fontId="35" fillId="1" borderId="34" xfId="1" applyNumberFormat="1" applyFont="1" applyFill="1" applyBorder="1" applyAlignment="1">
      <alignment vertical="center"/>
    </xf>
    <xf numFmtId="164" fontId="35" fillId="1" borderId="22" xfId="1" applyNumberFormat="1" applyFont="1" applyFill="1" applyBorder="1" applyAlignment="1">
      <alignment vertical="center"/>
    </xf>
    <xf numFmtId="164" fontId="35" fillId="1" borderId="27" xfId="1" applyNumberFormat="1" applyFont="1" applyFill="1" applyBorder="1" applyAlignment="1">
      <alignment vertical="center"/>
    </xf>
    <xf numFmtId="164" fontId="35" fillId="1" borderId="20" xfId="1" applyNumberFormat="1" applyFont="1" applyFill="1" applyBorder="1" applyAlignment="1">
      <alignment vertical="center"/>
    </xf>
    <xf numFmtId="164" fontId="35" fillId="0" borderId="12" xfId="1" applyNumberFormat="1" applyFont="1" applyBorder="1" applyAlignment="1">
      <alignment horizontal="center" vertical="center"/>
    </xf>
    <xf numFmtId="165" fontId="35" fillId="4" borderId="12" xfId="1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vertical="center"/>
    </xf>
    <xf numFmtId="164" fontId="33" fillId="0" borderId="45" xfId="1" applyNumberFormat="1" applyFont="1" applyBorder="1" applyAlignment="1">
      <alignment horizontal="center" vertical="center"/>
    </xf>
    <xf numFmtId="164" fontId="22" fillId="0" borderId="34" xfId="1" applyNumberFormat="1" applyFont="1" applyBorder="1" applyAlignment="1">
      <alignment horizontal="center" vertical="center"/>
    </xf>
    <xf numFmtId="164" fontId="22" fillId="0" borderId="41" xfId="1" applyNumberFormat="1" applyFont="1" applyBorder="1" applyAlignment="1">
      <alignment horizontal="center" vertical="center"/>
    </xf>
    <xf numFmtId="0" fontId="4" fillId="4" borderId="37" xfId="0" applyFont="1" applyFill="1" applyBorder="1" applyAlignment="1">
      <alignment vertical="center" readingOrder="2"/>
    </xf>
    <xf numFmtId="0" fontId="4" fillId="4" borderId="91" xfId="0" applyFont="1" applyFill="1" applyBorder="1" applyAlignment="1">
      <alignment vertical="center" readingOrder="2"/>
    </xf>
    <xf numFmtId="164" fontId="4" fillId="5" borderId="49" xfId="1" applyNumberFormat="1" applyFont="1" applyFill="1" applyBorder="1" applyAlignment="1">
      <alignment horizontal="center" vertical="center"/>
    </xf>
    <xf numFmtId="0" fontId="4" fillId="0" borderId="87" xfId="0" applyFont="1" applyBorder="1" applyAlignment="1">
      <alignment readingOrder="2"/>
    </xf>
    <xf numFmtId="3" fontId="33" fillId="0" borderId="94" xfId="1" applyNumberFormat="1" applyFont="1" applyBorder="1" applyAlignment="1">
      <alignment horizontal="center" vertical="center" readingOrder="2"/>
    </xf>
    <xf numFmtId="0" fontId="33" fillId="0" borderId="50" xfId="0" applyFont="1" applyBorder="1" applyAlignment="1">
      <alignment horizontal="center" vertical="center" readingOrder="2"/>
    </xf>
    <xf numFmtId="43" fontId="2" fillId="0" borderId="0" xfId="0" applyNumberFormat="1" applyFont="1" applyAlignment="1">
      <alignment vertical="center"/>
    </xf>
    <xf numFmtId="164" fontId="39" fillId="4" borderId="65" xfId="1" applyNumberFormat="1" applyFont="1" applyFill="1" applyBorder="1" applyAlignment="1">
      <alignment horizontal="center" vertical="center"/>
    </xf>
    <xf numFmtId="164" fontId="39" fillId="4" borderId="7" xfId="1" applyNumberFormat="1" applyFont="1" applyFill="1" applyBorder="1" applyAlignment="1">
      <alignment vertical="center"/>
    </xf>
    <xf numFmtId="164" fontId="35" fillId="5" borderId="7" xfId="1" applyNumberFormat="1" applyFont="1" applyFill="1" applyBorder="1" applyAlignment="1">
      <alignment horizontal="center" vertical="center" readingOrder="1"/>
    </xf>
    <xf numFmtId="164" fontId="35" fillId="0" borderId="37" xfId="1" applyNumberFormat="1" applyFont="1" applyBorder="1" applyAlignment="1">
      <alignment horizontal="center" vertical="center"/>
    </xf>
    <xf numFmtId="0" fontId="35" fillId="5" borderId="51" xfId="0" applyFont="1" applyFill="1" applyBorder="1" applyAlignment="1">
      <alignment horizontal="center" vertical="center"/>
    </xf>
    <xf numFmtId="164" fontId="35" fillId="5" borderId="37" xfId="1" applyNumberFormat="1" applyFont="1" applyFill="1" applyBorder="1" applyAlignment="1">
      <alignment vertical="center"/>
    </xf>
    <xf numFmtId="164" fontId="35" fillId="5" borderId="7" xfId="1" applyNumberFormat="1" applyFont="1" applyFill="1" applyBorder="1" applyAlignment="1">
      <alignment vertical="center" readingOrder="1"/>
    </xf>
    <xf numFmtId="164" fontId="35" fillId="5" borderId="9" xfId="1" applyNumberFormat="1" applyFont="1" applyFill="1" applyBorder="1" applyAlignment="1">
      <alignment vertical="center" readingOrder="1"/>
    </xf>
    <xf numFmtId="9" fontId="35" fillId="5" borderId="7" xfId="1" applyNumberFormat="1" applyFont="1" applyFill="1" applyBorder="1" applyAlignment="1">
      <alignment horizontal="center" vertical="center" readingOrder="1"/>
    </xf>
    <xf numFmtId="49" fontId="35" fillId="5" borderId="37" xfId="1" applyNumberFormat="1" applyFont="1" applyFill="1" applyBorder="1" applyAlignment="1">
      <alignment horizontal="center" vertical="center" readingOrder="1"/>
    </xf>
    <xf numFmtId="49" fontId="35" fillId="5" borderId="7" xfId="1" applyNumberFormat="1" applyFont="1" applyFill="1" applyBorder="1" applyAlignment="1">
      <alignment horizontal="center" vertical="center" readingOrder="1"/>
    </xf>
    <xf numFmtId="49" fontId="35" fillId="5" borderId="12" xfId="1" applyNumberFormat="1" applyFont="1" applyFill="1" applyBorder="1" applyAlignment="1">
      <alignment horizontal="center" vertical="center" readingOrder="1"/>
    </xf>
    <xf numFmtId="49" fontId="35" fillId="5" borderId="91" xfId="1" applyNumberFormat="1" applyFont="1" applyFill="1" applyBorder="1" applyAlignment="1">
      <alignment horizontal="center" vertical="center" readingOrder="1"/>
    </xf>
    <xf numFmtId="0" fontId="35" fillId="5" borderId="37" xfId="1" applyNumberFormat="1" applyFont="1" applyFill="1" applyBorder="1" applyAlignment="1">
      <alignment horizontal="center" vertical="center" readingOrder="1"/>
    </xf>
    <xf numFmtId="0" fontId="35" fillId="5" borderId="7" xfId="1" applyNumberFormat="1" applyFont="1" applyFill="1" applyBorder="1" applyAlignment="1">
      <alignment horizontal="center" vertical="center" readingOrder="1"/>
    </xf>
    <xf numFmtId="0" fontId="35" fillId="5" borderId="91" xfId="1" applyNumberFormat="1" applyFont="1" applyFill="1" applyBorder="1" applyAlignment="1">
      <alignment horizontal="center" vertical="center" readingOrder="1"/>
    </xf>
    <xf numFmtId="164" fontId="35" fillId="5" borderId="9" xfId="1" applyNumberFormat="1" applyFont="1" applyFill="1" applyBorder="1" applyAlignment="1">
      <alignment horizontal="center" vertical="center" readingOrder="1"/>
    </xf>
    <xf numFmtId="164" fontId="35" fillId="5" borderId="91" xfId="1" applyNumberFormat="1" applyFont="1" applyFill="1" applyBorder="1" applyAlignment="1">
      <alignment vertical="center" readingOrder="1"/>
    </xf>
    <xf numFmtId="0" fontId="39" fillId="4" borderId="15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164" fontId="39" fillId="5" borderId="40" xfId="1" applyNumberFormat="1" applyFont="1" applyFill="1" applyBorder="1" applyAlignment="1">
      <alignment vertical="center"/>
    </xf>
    <xf numFmtId="164" fontId="35" fillId="0" borderId="56" xfId="1" applyNumberFormat="1" applyFont="1" applyBorder="1" applyAlignment="1">
      <alignment horizontal="center" vertical="center" readingOrder="1"/>
    </xf>
    <xf numFmtId="164" fontId="35" fillId="5" borderId="7" xfId="1" applyNumberFormat="1" applyFont="1" applyFill="1" applyBorder="1" applyAlignment="1">
      <alignment horizontal="center" vertical="center" readingOrder="1"/>
    </xf>
    <xf numFmtId="9" fontId="35" fillId="5" borderId="17" xfId="1" applyNumberFormat="1" applyFont="1" applyFill="1" applyBorder="1" applyAlignment="1">
      <alignment horizontal="center" vertical="center" readingOrder="1"/>
    </xf>
    <xf numFmtId="164" fontId="35" fillId="5" borderId="19" xfId="1" applyNumberFormat="1" applyFont="1" applyFill="1" applyBorder="1" applyAlignment="1">
      <alignment horizontal="center" vertical="center" readingOrder="1"/>
    </xf>
    <xf numFmtId="41" fontId="39" fillId="8" borderId="40" xfId="2" applyFont="1" applyFill="1" applyBorder="1" applyAlignment="1">
      <alignment horizontal="center" vertical="center"/>
    </xf>
    <xf numFmtId="164" fontId="33" fillId="5" borderId="91" xfId="1" applyNumberFormat="1" applyFont="1" applyFill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35" fillId="8" borderId="10" xfId="0" applyNumberFormat="1" applyFont="1" applyFill="1" applyBorder="1" applyAlignment="1">
      <alignment horizontal="center" vertical="center"/>
    </xf>
    <xf numFmtId="164" fontId="35" fillId="8" borderId="10" xfId="0" applyNumberFormat="1" applyFont="1" applyFill="1" applyBorder="1" applyAlignment="1">
      <alignment vertical="center"/>
    </xf>
    <xf numFmtId="164" fontId="35" fillId="8" borderId="7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7" xfId="0" applyBorder="1" applyAlignment="1">
      <alignment horizontal="center"/>
    </xf>
    <xf numFmtId="0" fontId="27" fillId="4" borderId="83" xfId="0" applyFont="1" applyFill="1" applyBorder="1" applyAlignment="1">
      <alignment horizontal="center" vertical="center"/>
    </xf>
    <xf numFmtId="0" fontId="28" fillId="4" borderId="70" xfId="0" applyFont="1" applyFill="1" applyBorder="1" applyAlignment="1">
      <alignment horizontal="center" vertical="center"/>
    </xf>
    <xf numFmtId="0" fontId="28" fillId="4" borderId="84" xfId="0" applyFont="1" applyFill="1" applyBorder="1" applyAlignment="1">
      <alignment horizontal="center" vertical="center"/>
    </xf>
    <xf numFmtId="0" fontId="28" fillId="4" borderId="78" xfId="0" applyFont="1" applyFill="1" applyBorder="1" applyAlignment="1">
      <alignment horizontal="center" vertical="center"/>
    </xf>
    <xf numFmtId="0" fontId="28" fillId="4" borderId="69" xfId="0" applyFont="1" applyFill="1" applyBorder="1" applyAlignment="1">
      <alignment horizontal="center" vertical="center"/>
    </xf>
    <xf numFmtId="0" fontId="28" fillId="4" borderId="7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5" fillId="0" borderId="44" xfId="0" applyFont="1" applyBorder="1" applyAlignment="1">
      <alignment horizontal="center" vertical="center" readingOrder="2"/>
    </xf>
    <xf numFmtId="0" fontId="35" fillId="0" borderId="88" xfId="0" applyFont="1" applyBorder="1" applyAlignment="1">
      <alignment horizontal="center" vertical="center" readingOrder="2"/>
    </xf>
    <xf numFmtId="0" fontId="35" fillId="0" borderId="45" xfId="0" applyFont="1" applyBorder="1" applyAlignment="1">
      <alignment horizontal="center" vertical="center" readingOrder="2"/>
    </xf>
    <xf numFmtId="3" fontId="39" fillId="0" borderId="0" xfId="1" applyNumberFormat="1" applyFont="1" applyAlignment="1">
      <alignment horizontal="right" vertical="top"/>
    </xf>
    <xf numFmtId="3" fontId="10" fillId="0" borderId="0" xfId="1" applyNumberFormat="1" applyFont="1" applyAlignment="1">
      <alignment horizontal="right" vertical="top"/>
    </xf>
    <xf numFmtId="0" fontId="35" fillId="4" borderId="55" xfId="0" applyFont="1" applyFill="1" applyBorder="1" applyAlignment="1">
      <alignment horizontal="center" vertical="center" readingOrder="2"/>
    </xf>
    <xf numFmtId="0" fontId="35" fillId="4" borderId="76" xfId="0" applyFont="1" applyFill="1" applyBorder="1" applyAlignment="1">
      <alignment horizontal="center" vertical="center" readingOrder="2"/>
    </xf>
    <xf numFmtId="0" fontId="4" fillId="5" borderId="0" xfId="0" applyFont="1" applyFill="1" applyAlignment="1">
      <alignment horizontal="center" vertical="center" readingOrder="2"/>
    </xf>
    <xf numFmtId="0" fontId="33" fillId="0" borderId="0" xfId="0" applyFont="1" applyAlignment="1">
      <alignment horizontal="center" vertical="center"/>
    </xf>
    <xf numFmtId="0" fontId="41" fillId="4" borderId="44" xfId="0" applyFont="1" applyFill="1" applyBorder="1" applyAlignment="1">
      <alignment horizontal="center" readingOrder="2"/>
    </xf>
    <xf numFmtId="0" fontId="41" fillId="4" borderId="88" xfId="0" applyFont="1" applyFill="1" applyBorder="1" applyAlignment="1">
      <alignment horizontal="center" readingOrder="2"/>
    </xf>
    <xf numFmtId="0" fontId="41" fillId="4" borderId="45" xfId="0" applyFont="1" applyFill="1" applyBorder="1" applyAlignment="1">
      <alignment horizontal="center" readingOrder="2"/>
    </xf>
    <xf numFmtId="0" fontId="35" fillId="0" borderId="8" xfId="0" applyFont="1" applyBorder="1" applyAlignment="1">
      <alignment horizontal="center" vertical="center" readingOrder="2"/>
    </xf>
    <xf numFmtId="0" fontId="35" fillId="0" borderId="9" xfId="0" applyFont="1" applyBorder="1" applyAlignment="1">
      <alignment horizontal="center" vertical="center" readingOrder="2"/>
    </xf>
    <xf numFmtId="0" fontId="35" fillId="0" borderId="20" xfId="0" applyFont="1" applyBorder="1" applyAlignment="1">
      <alignment horizontal="center" vertical="center" readingOrder="2"/>
    </xf>
    <xf numFmtId="0" fontId="39" fillId="4" borderId="21" xfId="0" applyFont="1" applyFill="1" applyBorder="1" applyAlignment="1">
      <alignment vertical="center" readingOrder="2"/>
    </xf>
    <xf numFmtId="0" fontId="39" fillId="4" borderId="19" xfId="0" applyFont="1" applyFill="1" applyBorder="1" applyAlignment="1">
      <alignment vertical="center" readingOrder="2"/>
    </xf>
    <xf numFmtId="0" fontId="39" fillId="4" borderId="22" xfId="0" applyFont="1" applyFill="1" applyBorder="1" applyAlignment="1">
      <alignment vertical="center" readingOrder="2"/>
    </xf>
    <xf numFmtId="0" fontId="35" fillId="0" borderId="17" xfId="0" applyFont="1" applyBorder="1" applyAlignment="1">
      <alignment horizontal="right" vertical="center" readingOrder="2"/>
    </xf>
    <xf numFmtId="0" fontId="35" fillId="0" borderId="18" xfId="0" applyFont="1" applyBorder="1" applyAlignment="1">
      <alignment horizontal="right" vertical="center" readingOrder="2"/>
    </xf>
    <xf numFmtId="3" fontId="33" fillId="4" borderId="55" xfId="1" applyNumberFormat="1" applyFont="1" applyFill="1" applyBorder="1" applyAlignment="1">
      <alignment horizontal="center" vertical="center" readingOrder="2"/>
    </xf>
    <xf numFmtId="3" fontId="33" fillId="4" borderId="76" xfId="1" applyNumberFormat="1" applyFont="1" applyFill="1" applyBorder="1" applyAlignment="1">
      <alignment horizontal="center" vertical="center" readingOrder="2"/>
    </xf>
    <xf numFmtId="0" fontId="33" fillId="4" borderId="1" xfId="0" applyFont="1" applyFill="1" applyBorder="1" applyAlignment="1">
      <alignment horizontal="center" vertical="center" readingOrder="2"/>
    </xf>
    <xf numFmtId="0" fontId="33" fillId="4" borderId="2" xfId="0" applyFont="1" applyFill="1" applyBorder="1" applyAlignment="1">
      <alignment horizontal="center" vertical="center" readingOrder="2"/>
    </xf>
    <xf numFmtId="0" fontId="33" fillId="4" borderId="3" xfId="0" applyFont="1" applyFill="1" applyBorder="1" applyAlignment="1">
      <alignment horizontal="center" vertical="center" readingOrder="2"/>
    </xf>
    <xf numFmtId="0" fontId="33" fillId="4" borderId="78" xfId="0" applyFont="1" applyFill="1" applyBorder="1" applyAlignment="1">
      <alignment horizontal="center" vertical="center" readingOrder="2"/>
    </xf>
    <xf numFmtId="0" fontId="33" fillId="4" borderId="69" xfId="0" applyFont="1" applyFill="1" applyBorder="1" applyAlignment="1">
      <alignment horizontal="center" vertical="center" readingOrder="2"/>
    </xf>
    <xf numFmtId="0" fontId="33" fillId="4" borderId="77" xfId="0" applyFont="1" applyFill="1" applyBorder="1" applyAlignment="1">
      <alignment horizontal="center" vertical="center" readingOrder="2"/>
    </xf>
    <xf numFmtId="0" fontId="35" fillId="0" borderId="80" xfId="0" applyFont="1" applyBorder="1" applyAlignment="1">
      <alignment horizontal="center" vertical="center" readingOrder="2"/>
    </xf>
    <xf numFmtId="0" fontId="35" fillId="0" borderId="79" xfId="0" applyFont="1" applyBorder="1" applyAlignment="1">
      <alignment horizontal="center" vertical="center" readingOrder="2"/>
    </xf>
    <xf numFmtId="0" fontId="35" fillId="0" borderId="81" xfId="0" applyFont="1" applyBorder="1" applyAlignment="1">
      <alignment horizontal="center" vertical="center" readingOrder="2"/>
    </xf>
    <xf numFmtId="0" fontId="39" fillId="4" borderId="7" xfId="0" applyFont="1" applyFill="1" applyBorder="1" applyAlignment="1">
      <alignment horizontal="right" vertical="center" readingOrder="2"/>
    </xf>
    <xf numFmtId="0" fontId="39" fillId="4" borderId="7" xfId="0" applyFont="1" applyFill="1" applyBorder="1" applyAlignment="1">
      <alignment readingOrder="2"/>
    </xf>
    <xf numFmtId="0" fontId="39" fillId="4" borderId="12" xfId="0" applyFont="1" applyFill="1" applyBorder="1" applyAlignment="1">
      <alignment readingOrder="2"/>
    </xf>
    <xf numFmtId="0" fontId="35" fillId="0" borderId="21" xfId="0" applyFont="1" applyBorder="1" applyAlignment="1">
      <alignment horizontal="center" vertical="center" readingOrder="2"/>
    </xf>
    <xf numFmtId="0" fontId="35" fillId="0" borderId="19" xfId="0" applyFont="1" applyBorder="1" applyAlignment="1">
      <alignment horizontal="center" vertical="center" readingOrder="2"/>
    </xf>
    <xf numFmtId="0" fontId="35" fillId="0" borderId="22" xfId="0" applyFont="1" applyBorder="1" applyAlignment="1">
      <alignment horizontal="center" vertical="center" readingOrder="2"/>
    </xf>
    <xf numFmtId="0" fontId="35" fillId="0" borderId="56" xfId="0" applyFont="1" applyBorder="1" applyAlignment="1">
      <alignment horizontal="center" vertical="center" wrapText="1" readingOrder="2"/>
    </xf>
    <xf numFmtId="0" fontId="35" fillId="0" borderId="32" xfId="0" applyFont="1" applyBorder="1" applyAlignment="1">
      <alignment horizontal="center" vertical="center" readingOrder="2"/>
    </xf>
    <xf numFmtId="0" fontId="35" fillId="0" borderId="62" xfId="0" applyFont="1" applyBorder="1" applyAlignment="1">
      <alignment horizontal="center" vertical="center" readingOrder="2"/>
    </xf>
    <xf numFmtId="164" fontId="35" fillId="5" borderId="37" xfId="1" applyNumberFormat="1" applyFont="1" applyFill="1" applyBorder="1" applyAlignment="1">
      <alignment horizontal="center" vertical="center"/>
    </xf>
    <xf numFmtId="0" fontId="35" fillId="5" borderId="7" xfId="0" applyFont="1" applyFill="1" applyBorder="1"/>
    <xf numFmtId="0" fontId="35" fillId="5" borderId="12" xfId="0" applyFont="1" applyFill="1" applyBorder="1"/>
    <xf numFmtId="164" fontId="35" fillId="5" borderId="90" xfId="1" applyNumberFormat="1" applyFont="1" applyFill="1" applyBorder="1" applyAlignment="1">
      <alignment horizontal="center" vertical="center" readingOrder="1"/>
    </xf>
    <xf numFmtId="164" fontId="35" fillId="5" borderId="35" xfId="1" applyNumberFormat="1" applyFont="1" applyFill="1" applyBorder="1" applyAlignment="1">
      <alignment horizontal="center" vertical="center" readingOrder="1"/>
    </xf>
    <xf numFmtId="164" fontId="35" fillId="5" borderId="41" xfId="1" applyNumberFormat="1" applyFont="1" applyFill="1" applyBorder="1" applyAlignment="1">
      <alignment horizontal="center" vertical="center" readingOrder="1"/>
    </xf>
    <xf numFmtId="164" fontId="35" fillId="5" borderId="32" xfId="1" applyNumberFormat="1" applyFont="1" applyFill="1" applyBorder="1" applyAlignment="1">
      <alignment horizontal="center" vertical="center" readingOrder="1"/>
    </xf>
    <xf numFmtId="164" fontId="35" fillId="5" borderId="62" xfId="1" applyNumberFormat="1" applyFont="1" applyFill="1" applyBorder="1" applyAlignment="1">
      <alignment horizontal="center" vertical="center" readingOrder="1"/>
    </xf>
    <xf numFmtId="164" fontId="35" fillId="5" borderId="34" xfId="1" applyNumberFormat="1" applyFont="1" applyFill="1" applyBorder="1" applyAlignment="1">
      <alignment horizontal="center" vertical="center" readingOrder="1"/>
    </xf>
    <xf numFmtId="164" fontId="35" fillId="5" borderId="19" xfId="1" applyNumberFormat="1" applyFont="1" applyFill="1" applyBorder="1" applyAlignment="1">
      <alignment horizontal="center" vertical="center" readingOrder="1"/>
    </xf>
    <xf numFmtId="164" fontId="35" fillId="5" borderId="22" xfId="1" applyNumberFormat="1" applyFont="1" applyFill="1" applyBorder="1" applyAlignment="1">
      <alignment horizontal="center" vertical="center" readingOrder="1"/>
    </xf>
    <xf numFmtId="164" fontId="35" fillId="4" borderId="8" xfId="1" applyNumberFormat="1" applyFont="1" applyFill="1" applyBorder="1" applyAlignment="1">
      <alignment horizontal="center" vertical="center" readingOrder="1"/>
    </xf>
    <xf numFmtId="164" fontId="35" fillId="4" borderId="9" xfId="1" applyNumberFormat="1" applyFont="1" applyFill="1" applyBorder="1" applyAlignment="1">
      <alignment horizontal="center" vertical="center" readingOrder="1"/>
    </xf>
    <xf numFmtId="164" fontId="35" fillId="4" borderId="20" xfId="1" applyNumberFormat="1" applyFont="1" applyFill="1" applyBorder="1" applyAlignment="1">
      <alignment horizontal="center" vertical="center" readingOrder="1"/>
    </xf>
    <xf numFmtId="164" fontId="35" fillId="5" borderId="91" xfId="1" applyNumberFormat="1" applyFont="1" applyFill="1" applyBorder="1" applyAlignment="1">
      <alignment horizontal="center" vertical="center"/>
    </xf>
    <xf numFmtId="164" fontId="35" fillId="5" borderId="7" xfId="1" applyNumberFormat="1" applyFont="1" applyFill="1" applyBorder="1" applyAlignment="1">
      <alignment horizontal="center" vertical="center"/>
    </xf>
    <xf numFmtId="164" fontId="35" fillId="0" borderId="37" xfId="1" applyNumberFormat="1" applyFont="1" applyBorder="1" applyAlignment="1">
      <alignment horizontal="center" vertical="center" readingOrder="1"/>
    </xf>
    <xf numFmtId="164" fontId="35" fillId="0" borderId="7" xfId="1" applyNumberFormat="1" applyFont="1" applyBorder="1" applyAlignment="1">
      <alignment horizontal="center" vertical="center" readingOrder="1"/>
    </xf>
    <xf numFmtId="164" fontId="35" fillId="0" borderId="12" xfId="1" applyNumberFormat="1" applyFont="1" applyBorder="1" applyAlignment="1">
      <alignment horizontal="center" vertical="center" readingOrder="1"/>
    </xf>
    <xf numFmtId="164" fontId="35" fillId="5" borderId="91" xfId="1" applyNumberFormat="1" applyFont="1" applyFill="1" applyBorder="1" applyAlignment="1">
      <alignment horizontal="center" vertical="center" readingOrder="1"/>
    </xf>
    <xf numFmtId="164" fontId="35" fillId="5" borderId="7" xfId="1" applyNumberFormat="1" applyFont="1" applyFill="1" applyBorder="1" applyAlignment="1">
      <alignment horizontal="center" vertical="center" readingOrder="1"/>
    </xf>
    <xf numFmtId="164" fontId="35" fillId="5" borderId="9" xfId="1" applyNumberFormat="1" applyFont="1" applyFill="1" applyBorder="1" applyAlignment="1">
      <alignment horizontal="center" vertical="center"/>
    </xf>
    <xf numFmtId="164" fontId="35" fillId="5" borderId="27" xfId="1" applyNumberFormat="1" applyFont="1" applyFill="1" applyBorder="1" applyAlignment="1">
      <alignment horizontal="center" vertical="center"/>
    </xf>
    <xf numFmtId="164" fontId="35" fillId="5" borderId="20" xfId="1" applyNumberFormat="1" applyFont="1" applyFill="1" applyBorder="1" applyAlignment="1">
      <alignment horizontal="center" vertical="center"/>
    </xf>
    <xf numFmtId="164" fontId="35" fillId="8" borderId="7" xfId="1" applyNumberFormat="1" applyFont="1" applyFill="1" applyBorder="1" applyAlignment="1">
      <alignment horizontal="center" vertical="center"/>
    </xf>
    <xf numFmtId="164" fontId="35" fillId="5" borderId="23" xfId="1" applyNumberFormat="1" applyFont="1" applyFill="1" applyBorder="1" applyAlignment="1">
      <alignment horizontal="center" vertical="center" readingOrder="1"/>
    </xf>
    <xf numFmtId="164" fontId="35" fillId="5" borderId="0" xfId="1" applyNumberFormat="1" applyFont="1" applyFill="1" applyAlignment="1">
      <alignment horizontal="center" vertical="center" readingOrder="1"/>
    </xf>
    <xf numFmtId="164" fontId="35" fillId="5" borderId="42" xfId="1" applyNumberFormat="1" applyFont="1" applyFill="1" applyBorder="1" applyAlignment="1">
      <alignment horizontal="center" vertical="center" readingOrder="1"/>
    </xf>
    <xf numFmtId="0" fontId="39" fillId="5" borderId="8" xfId="0" applyFont="1" applyFill="1" applyBorder="1" applyAlignment="1">
      <alignment horizontal="center" vertical="center" readingOrder="1"/>
    </xf>
    <xf numFmtId="0" fontId="39" fillId="5" borderId="9" xfId="0" applyFont="1" applyFill="1" applyBorder="1" applyAlignment="1">
      <alignment horizontal="center" vertical="center" readingOrder="1"/>
    </xf>
    <xf numFmtId="0" fontId="39" fillId="5" borderId="20" xfId="0" applyFont="1" applyFill="1" applyBorder="1" applyAlignment="1">
      <alignment horizontal="center" vertical="center" readingOrder="1"/>
    </xf>
    <xf numFmtId="164" fontId="35" fillId="0" borderId="56" xfId="1" applyNumberFormat="1" applyFont="1" applyBorder="1" applyAlignment="1">
      <alignment horizontal="center" vertical="center" readingOrder="1"/>
    </xf>
    <xf numFmtId="164" fontId="35" fillId="0" borderId="21" xfId="1" applyNumberFormat="1" applyFont="1" applyBorder="1" applyAlignment="1">
      <alignment horizontal="center" vertical="center" readingOrder="1"/>
    </xf>
    <xf numFmtId="9" fontId="35" fillId="5" borderId="49" xfId="1" applyNumberFormat="1" applyFont="1" applyFill="1" applyBorder="1" applyAlignment="1">
      <alignment horizontal="center" vertical="center" readingOrder="1"/>
    </xf>
    <xf numFmtId="9" fontId="35" fillId="5" borderId="17" xfId="1" applyNumberFormat="1" applyFont="1" applyFill="1" applyBorder="1" applyAlignment="1">
      <alignment horizontal="center" vertical="center" readingOrder="1"/>
    </xf>
    <xf numFmtId="0" fontId="39" fillId="5" borderId="8" xfId="0" applyFont="1" applyFill="1" applyBorder="1" applyAlignment="1">
      <alignment horizontal="center" vertical="center" wrapText="1" readingOrder="1"/>
    </xf>
    <xf numFmtId="0" fontId="39" fillId="5" borderId="9" xfId="0" applyFont="1" applyFill="1" applyBorder="1" applyAlignment="1">
      <alignment horizontal="center" vertical="center" wrapText="1" readingOrder="1"/>
    </xf>
    <xf numFmtId="0" fontId="39" fillId="5" borderId="20" xfId="0" applyFont="1" applyFill="1" applyBorder="1" applyAlignment="1">
      <alignment horizontal="center" vertical="center" wrapText="1" readingOrder="1"/>
    </xf>
    <xf numFmtId="164" fontId="35" fillId="5" borderId="27" xfId="1" applyNumberFormat="1" applyFont="1" applyFill="1" applyBorder="1" applyAlignment="1">
      <alignment horizontal="center" vertical="center" readingOrder="1"/>
    </xf>
    <xf numFmtId="164" fontId="35" fillId="5" borderId="9" xfId="1" applyNumberFormat="1" applyFont="1" applyFill="1" applyBorder="1" applyAlignment="1">
      <alignment horizontal="center" vertical="center" readingOrder="1"/>
    </xf>
    <xf numFmtId="164" fontId="35" fillId="5" borderId="20" xfId="1" applyNumberFormat="1" applyFont="1" applyFill="1" applyBorder="1" applyAlignment="1">
      <alignment horizontal="center" vertical="center" readingOrder="1"/>
    </xf>
    <xf numFmtId="0" fontId="39" fillId="0" borderId="23" xfId="0" applyFont="1" applyBorder="1" applyAlignment="1">
      <alignment horizontal="center" vertical="center" wrapText="1" readingOrder="1"/>
    </xf>
    <xf numFmtId="0" fontId="39" fillId="0" borderId="42" xfId="0" applyFont="1" applyBorder="1" applyAlignment="1">
      <alignment horizontal="center" vertical="center" wrapText="1" readingOrder="1"/>
    </xf>
    <xf numFmtId="164" fontId="35" fillId="8" borderId="7" xfId="1" applyNumberFormat="1" applyFont="1" applyFill="1" applyBorder="1" applyAlignment="1">
      <alignment horizontal="center" vertical="center" readingOrder="1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0" xfId="0" applyFont="1" applyFill="1" applyBorder="1" applyAlignment="1">
      <alignment horizontal="center" vertical="center"/>
    </xf>
    <xf numFmtId="0" fontId="39" fillId="0" borderId="7" xfId="0" applyFont="1" applyBorder="1" applyAlignment="1">
      <alignment horizontal="center" vertical="center" wrapText="1" readingOrder="1"/>
    </xf>
    <xf numFmtId="0" fontId="39" fillId="0" borderId="12" xfId="0" applyFont="1" applyBorder="1" applyAlignment="1">
      <alignment horizontal="center" vertical="center" wrapText="1" readingOrder="1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164" fontId="35" fillId="5" borderId="37" xfId="1" applyNumberFormat="1" applyFont="1" applyFill="1" applyBorder="1" applyAlignment="1">
      <alignment horizontal="center" vertical="center" readingOrder="1"/>
    </xf>
    <xf numFmtId="164" fontId="35" fillId="5" borderId="8" xfId="1" applyNumberFormat="1" applyFont="1" applyFill="1" applyBorder="1" applyAlignment="1">
      <alignment horizontal="center" vertical="center" readingOrder="1"/>
    </xf>
    <xf numFmtId="164" fontId="35" fillId="5" borderId="49" xfId="1" applyNumberFormat="1" applyFont="1" applyFill="1" applyBorder="1" applyAlignment="1">
      <alignment horizontal="center" vertical="center" readingOrder="1"/>
    </xf>
    <xf numFmtId="164" fontId="35" fillId="5" borderId="17" xfId="1" applyNumberFormat="1" applyFont="1" applyFill="1" applyBorder="1" applyAlignment="1">
      <alignment horizontal="center" vertical="center" readingOrder="1"/>
    </xf>
    <xf numFmtId="164" fontId="35" fillId="0" borderId="96" xfId="1" applyNumberFormat="1" applyFont="1" applyBorder="1" applyAlignment="1">
      <alignment horizontal="center" vertical="center" readingOrder="1"/>
    </xf>
    <xf numFmtId="164" fontId="35" fillId="0" borderId="31" xfId="1" applyNumberFormat="1" applyFont="1" applyBorder="1" applyAlignment="1">
      <alignment horizontal="center" vertical="center" readingOrder="1"/>
    </xf>
    <xf numFmtId="164" fontId="35" fillId="7" borderId="27" xfId="1" applyNumberFormat="1" applyFont="1" applyFill="1" applyBorder="1" applyAlignment="1">
      <alignment horizontal="center" vertical="center" readingOrder="1"/>
    </xf>
    <xf numFmtId="164" fontId="35" fillId="7" borderId="9" xfId="1" applyNumberFormat="1" applyFont="1" applyFill="1" applyBorder="1" applyAlignment="1">
      <alignment horizontal="center" vertical="center" readingOrder="1"/>
    </xf>
    <xf numFmtId="164" fontId="35" fillId="7" borderId="20" xfId="1" applyNumberFormat="1" applyFont="1" applyFill="1" applyBorder="1" applyAlignment="1">
      <alignment horizontal="center" vertical="center" readingOrder="1"/>
    </xf>
    <xf numFmtId="9" fontId="35" fillId="5" borderId="48" xfId="1" applyNumberFormat="1" applyFont="1" applyFill="1" applyBorder="1" applyAlignment="1">
      <alignment horizontal="center" vertical="center" readingOrder="1"/>
    </xf>
    <xf numFmtId="164" fontId="35" fillId="5" borderId="65" xfId="1" applyNumberFormat="1" applyFont="1" applyFill="1" applyBorder="1" applyAlignment="1">
      <alignment horizontal="center" vertical="center" readingOrder="1"/>
    </xf>
    <xf numFmtId="0" fontId="35" fillId="0" borderId="0" xfId="0" applyFont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164" fontId="35" fillId="5" borderId="12" xfId="1" applyNumberFormat="1" applyFont="1" applyFill="1" applyBorder="1" applyAlignment="1">
      <alignment horizontal="center" vertical="center" readingOrder="1"/>
    </xf>
    <xf numFmtId="0" fontId="39" fillId="5" borderId="7" xfId="0" applyFont="1" applyFill="1" applyBorder="1" applyAlignment="1">
      <alignment horizontal="center" vertical="center" wrapText="1" readingOrder="1"/>
    </xf>
    <xf numFmtId="0" fontId="39" fillId="4" borderId="1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39" fillId="4" borderId="23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4" borderId="42" xfId="0" applyFont="1" applyFill="1" applyBorder="1" applyAlignment="1">
      <alignment horizontal="center" vertical="center"/>
    </xf>
    <xf numFmtId="164" fontId="35" fillId="5" borderId="36" xfId="1" applyNumberFormat="1" applyFont="1" applyFill="1" applyBorder="1" applyAlignment="1">
      <alignment horizontal="center" vertical="center"/>
    </xf>
    <xf numFmtId="164" fontId="35" fillId="5" borderId="10" xfId="1" applyNumberFormat="1" applyFont="1" applyFill="1" applyBorder="1" applyAlignment="1">
      <alignment horizontal="center" vertical="center"/>
    </xf>
    <xf numFmtId="164" fontId="35" fillId="5" borderId="11" xfId="1" applyNumberFormat="1" applyFont="1" applyFill="1" applyBorder="1" applyAlignment="1">
      <alignment horizontal="center" vertical="center"/>
    </xf>
    <xf numFmtId="0" fontId="39" fillId="4" borderId="54" xfId="0" applyFont="1" applyFill="1" applyBorder="1" applyAlignment="1">
      <alignment horizontal="center" vertical="center"/>
    </xf>
    <xf numFmtId="0" fontId="39" fillId="4" borderId="58" xfId="0" applyFont="1" applyFill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5" borderId="55" xfId="0" applyFont="1" applyFill="1" applyBorder="1" applyAlignment="1">
      <alignment horizontal="center" vertical="center"/>
    </xf>
    <xf numFmtId="0" fontId="39" fillId="5" borderId="76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164" fontId="35" fillId="5" borderId="26" xfId="1" applyNumberFormat="1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 readingOrder="1"/>
    </xf>
    <xf numFmtId="164" fontId="35" fillId="5" borderId="12" xfId="1" quotePrefix="1" applyNumberFormat="1" applyFont="1" applyFill="1" applyBorder="1" applyAlignment="1">
      <alignment horizontal="center" vertical="center" readingOrder="1"/>
    </xf>
    <xf numFmtId="164" fontId="35" fillId="0" borderId="91" xfId="1" applyNumberFormat="1" applyFont="1" applyBorder="1" applyAlignment="1">
      <alignment horizontal="center" vertical="center" readingOrder="1"/>
    </xf>
    <xf numFmtId="0" fontId="39" fillId="0" borderId="7" xfId="0" applyFont="1" applyBorder="1" applyAlignment="1">
      <alignment horizontal="center" vertical="center" readingOrder="1"/>
    </xf>
    <xf numFmtId="0" fontId="39" fillId="0" borderId="8" xfId="0" applyFont="1" applyBorder="1" applyAlignment="1">
      <alignment horizontal="center" vertical="center" readingOrder="1"/>
    </xf>
    <xf numFmtId="0" fontId="39" fillId="5" borderId="7" xfId="0" applyFont="1" applyFill="1" applyBorder="1" applyAlignment="1">
      <alignment horizontal="right" vertical="center" wrapText="1" readingOrder="1"/>
    </xf>
    <xf numFmtId="0" fontId="39" fillId="5" borderId="8" xfId="0" applyFont="1" applyFill="1" applyBorder="1" applyAlignment="1">
      <alignment horizontal="right" vertical="center" wrapText="1" readingOrder="1"/>
    </xf>
    <xf numFmtId="164" fontId="35" fillId="5" borderId="56" xfId="1" applyNumberFormat="1" applyFont="1" applyFill="1" applyBorder="1" applyAlignment="1">
      <alignment horizontal="center" vertical="center" readingOrder="1"/>
    </xf>
    <xf numFmtId="164" fontId="35" fillId="5" borderId="21" xfId="1" applyNumberFormat="1" applyFont="1" applyFill="1" applyBorder="1" applyAlignment="1">
      <alignment horizontal="center" vertical="center" readingOrder="1"/>
    </xf>
    <xf numFmtId="0" fontId="39" fillId="0" borderId="2" xfId="0" applyFont="1" applyBorder="1" applyAlignment="1">
      <alignment horizontal="right" vertical="center" wrapText="1" readingOrder="2"/>
    </xf>
    <xf numFmtId="0" fontId="39" fillId="0" borderId="2" xfId="0" applyFont="1" applyBorder="1" applyAlignment="1">
      <alignment horizontal="right" vertical="center" readingOrder="2"/>
    </xf>
    <xf numFmtId="0" fontId="39" fillId="0" borderId="44" xfId="0" applyFont="1" applyBorder="1" applyAlignment="1">
      <alignment horizontal="right" vertical="center" readingOrder="1"/>
    </xf>
    <xf numFmtId="0" fontId="4" fillId="0" borderId="88" xfId="0" applyFont="1" applyBorder="1" applyAlignment="1">
      <alignment readingOrder="1"/>
    </xf>
    <xf numFmtId="0" fontId="4" fillId="0" borderId="45" xfId="0" applyFont="1" applyBorder="1" applyAlignment="1">
      <alignment readingOrder="1"/>
    </xf>
    <xf numFmtId="164" fontId="35" fillId="5" borderId="38" xfId="1" applyNumberFormat="1" applyFont="1" applyFill="1" applyBorder="1" applyAlignment="1">
      <alignment horizontal="center" vertical="center" readingOrder="1"/>
    </xf>
    <xf numFmtId="164" fontId="35" fillId="5" borderId="13" xfId="1" applyNumberFormat="1" applyFont="1" applyFill="1" applyBorder="1" applyAlignment="1">
      <alignment horizontal="center" vertical="center" readingOrder="1"/>
    </xf>
    <xf numFmtId="164" fontId="35" fillId="5" borderId="16" xfId="1" applyNumberFormat="1" applyFont="1" applyFill="1" applyBorder="1" applyAlignment="1">
      <alignment horizontal="center" vertical="center" readingOrder="1"/>
    </xf>
    <xf numFmtId="164" fontId="35" fillId="1" borderId="47" xfId="0" applyNumberFormat="1" applyFont="1" applyFill="1" applyBorder="1" applyAlignment="1">
      <alignment horizontal="center" vertical="center" readingOrder="1"/>
    </xf>
    <xf numFmtId="164" fontId="35" fillId="1" borderId="88" xfId="0" applyNumberFormat="1" applyFont="1" applyFill="1" applyBorder="1" applyAlignment="1">
      <alignment horizontal="center" vertical="center" readingOrder="1"/>
    </xf>
    <xf numFmtId="164" fontId="35" fillId="1" borderId="94" xfId="0" applyNumberFormat="1" applyFont="1" applyFill="1" applyBorder="1" applyAlignment="1">
      <alignment horizontal="center" vertical="center" readingOrder="1"/>
    </xf>
    <xf numFmtId="164" fontId="35" fillId="0" borderId="94" xfId="1" applyNumberFormat="1" applyFont="1" applyBorder="1" applyAlignment="1">
      <alignment horizontal="center" vertical="center" readingOrder="1"/>
    </xf>
    <xf numFmtId="164" fontId="35" fillId="0" borderId="44" xfId="1" applyNumberFormat="1" applyFont="1" applyBorder="1" applyAlignment="1">
      <alignment horizontal="center" vertical="center" readingOrder="1"/>
    </xf>
    <xf numFmtId="0" fontId="39" fillId="0" borderId="1" xfId="0" applyFont="1" applyBorder="1" applyAlignment="1">
      <alignment horizontal="center" vertical="center" wrapText="1" readingOrder="1"/>
    </xf>
    <xf numFmtId="0" fontId="39" fillId="0" borderId="3" xfId="0" applyFont="1" applyBorder="1" applyAlignment="1">
      <alignment horizontal="center" vertical="center" wrapText="1" readingOrder="1"/>
    </xf>
    <xf numFmtId="0" fontId="22" fillId="4" borderId="47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29" fillId="0" borderId="2" xfId="0" applyFont="1" applyBorder="1" applyAlignment="1">
      <alignment horizontal="right" vertical="center"/>
    </xf>
    <xf numFmtId="0" fontId="39" fillId="0" borderId="5" xfId="0" applyFont="1" applyBorder="1" applyAlignment="1">
      <alignment horizontal="center" vertical="center"/>
    </xf>
    <xf numFmtId="0" fontId="30" fillId="0" borderId="15" xfId="0" applyFont="1" applyBorder="1" applyAlignment="1">
      <alignment horizontal="right" vertical="center"/>
    </xf>
    <xf numFmtId="0" fontId="30" fillId="0" borderId="5" xfId="0" applyFont="1" applyBorder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0" fontId="30" fillId="0" borderId="2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78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30" fillId="4" borderId="71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69" xfId="0" applyFont="1" applyFill="1" applyBorder="1" applyAlignment="1">
      <alignment horizontal="center" vertical="center"/>
    </xf>
    <xf numFmtId="0" fontId="30" fillId="4" borderId="77" xfId="0" applyFont="1" applyFill="1" applyBorder="1" applyAlignment="1">
      <alignment horizontal="center" vertical="center"/>
    </xf>
    <xf numFmtId="164" fontId="39" fillId="8" borderId="44" xfId="1" applyNumberFormat="1" applyFont="1" applyFill="1" applyBorder="1" applyAlignment="1">
      <alignment horizontal="center" vertical="center"/>
    </xf>
    <xf numFmtId="164" fontId="39" fillId="8" borderId="94" xfId="1" applyNumberFormat="1" applyFont="1" applyFill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41" fontId="39" fillId="0" borderId="56" xfId="2" applyFont="1" applyBorder="1" applyAlignment="1">
      <alignment horizontal="center" vertical="center"/>
    </xf>
    <xf numFmtId="41" fontId="39" fillId="0" borderId="21" xfId="2" applyFont="1" applyBorder="1" applyAlignment="1">
      <alignment horizontal="center" vertical="center"/>
    </xf>
    <xf numFmtId="41" fontId="39" fillId="0" borderId="14" xfId="2" applyFont="1" applyBorder="1" applyAlignment="1">
      <alignment horizontal="center" vertical="center"/>
    </xf>
    <xf numFmtId="0" fontId="39" fillId="4" borderId="36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39" fillId="4" borderId="38" xfId="0" applyFont="1" applyFill="1" applyBorder="1" applyAlignment="1">
      <alignment horizontal="center" vertical="center"/>
    </xf>
    <xf numFmtId="0" fontId="39" fillId="4" borderId="13" xfId="0" applyFont="1" applyFill="1" applyBorder="1" applyAlignment="1">
      <alignment horizontal="center" vertical="center"/>
    </xf>
    <xf numFmtId="0" fontId="39" fillId="4" borderId="11" xfId="0" applyFont="1" applyFill="1" applyBorder="1" applyAlignment="1">
      <alignment horizontal="center" vertical="center"/>
    </xf>
    <xf numFmtId="0" fontId="39" fillId="4" borderId="37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/>
    </xf>
    <xf numFmtId="0" fontId="39" fillId="4" borderId="29" xfId="0" applyFont="1" applyFill="1" applyBorder="1" applyAlignment="1">
      <alignment horizontal="center" vertical="center"/>
    </xf>
    <xf numFmtId="0" fontId="39" fillId="4" borderId="92" xfId="0" applyFont="1" applyFill="1" applyBorder="1" applyAlignment="1">
      <alignment horizontal="center" vertical="center"/>
    </xf>
    <xf numFmtId="0" fontId="39" fillId="0" borderId="3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4" fontId="39" fillId="4" borderId="0" xfId="1" applyNumberFormat="1" applyFont="1" applyFill="1" applyAlignment="1">
      <alignment horizontal="center" vertical="center"/>
    </xf>
    <xf numFmtId="164" fontId="39" fillId="4" borderId="65" xfId="1" applyNumberFormat="1" applyFont="1" applyFill="1" applyBorder="1" applyAlignment="1">
      <alignment horizontal="center" vertical="center"/>
    </xf>
    <xf numFmtId="41" fontId="39" fillId="0" borderId="31" xfId="2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39" fillId="0" borderId="40" xfId="0" applyFont="1" applyBorder="1" applyAlignment="1">
      <alignment horizontal="right" vertical="center"/>
    </xf>
    <xf numFmtId="0" fontId="39" fillId="0" borderId="33" xfId="0" applyFont="1" applyBorder="1" applyAlignment="1">
      <alignment horizontal="right" vertical="center"/>
    </xf>
    <xf numFmtId="164" fontId="39" fillId="4" borderId="0" xfId="1" applyNumberFormat="1" applyFont="1" applyFill="1" applyAlignment="1">
      <alignment vertical="center"/>
    </xf>
    <xf numFmtId="164" fontId="39" fillId="4" borderId="65" xfId="1" applyNumberFormat="1" applyFont="1" applyFill="1" applyBorder="1" applyAlignment="1">
      <alignment vertical="center"/>
    </xf>
    <xf numFmtId="164" fontId="39" fillId="4" borderId="8" xfId="1" applyNumberFormat="1" applyFont="1" applyFill="1" applyBorder="1" applyAlignment="1">
      <alignment vertical="center"/>
    </xf>
    <xf numFmtId="164" fontId="39" fillId="4" borderId="9" xfId="1" applyNumberFormat="1" applyFont="1" applyFill="1" applyBorder="1" applyAlignment="1">
      <alignment vertical="center"/>
    </xf>
    <xf numFmtId="164" fontId="39" fillId="4" borderId="91" xfId="1" applyNumberFormat="1" applyFont="1" applyFill="1" applyBorder="1" applyAlignment="1">
      <alignment vertical="center"/>
    </xf>
    <xf numFmtId="164" fontId="4" fillId="5" borderId="97" xfId="1" applyNumberFormat="1" applyFont="1" applyFill="1" applyBorder="1" applyAlignment="1">
      <alignment horizontal="center" vertical="center"/>
    </xf>
    <xf numFmtId="164" fontId="4" fillId="5" borderId="98" xfId="1" applyNumberFormat="1" applyFont="1" applyFill="1" applyBorder="1" applyAlignment="1">
      <alignment horizontal="center" vertical="center"/>
    </xf>
    <xf numFmtId="164" fontId="4" fillId="5" borderId="99" xfId="1" applyNumberFormat="1" applyFont="1" applyFill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4" borderId="15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164" fontId="39" fillId="8" borderId="92" xfId="1" applyNumberFormat="1" applyFont="1" applyFill="1" applyBorder="1" applyAlignment="1">
      <alignment horizontal="center" vertical="center"/>
    </xf>
    <xf numFmtId="164" fontId="39" fillId="8" borderId="63" xfId="1" applyNumberFormat="1" applyFont="1" applyFill="1" applyBorder="1" applyAlignment="1">
      <alignment horizontal="center" vertical="center"/>
    </xf>
    <xf numFmtId="164" fontId="35" fillId="1" borderId="57" xfId="0" applyNumberFormat="1" applyFont="1" applyFill="1" applyBorder="1" applyAlignment="1">
      <alignment horizontal="center" vertical="center"/>
    </xf>
    <xf numFmtId="164" fontId="35" fillId="1" borderId="40" xfId="0" applyNumberFormat="1" applyFont="1" applyFill="1" applyBorder="1" applyAlignment="1">
      <alignment horizontal="center" vertical="center"/>
    </xf>
    <xf numFmtId="164" fontId="39" fillId="4" borderId="8" xfId="1" applyNumberFormat="1" applyFont="1" applyFill="1" applyBorder="1" applyAlignment="1">
      <alignment horizontal="center" vertical="center"/>
    </xf>
    <xf numFmtId="164" fontId="39" fillId="4" borderId="9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43" xfId="1" applyNumberFormat="1" applyFont="1" applyBorder="1" applyAlignment="1">
      <alignment horizontal="center" vertical="center"/>
    </xf>
    <xf numFmtId="164" fontId="4" fillId="0" borderId="46" xfId="1" applyNumberFormat="1" applyFont="1" applyBorder="1" applyAlignment="1">
      <alignment horizontal="center" vertical="center"/>
    </xf>
    <xf numFmtId="164" fontId="4" fillId="0" borderId="66" xfId="1" applyNumberFormat="1" applyFont="1" applyBorder="1" applyAlignment="1">
      <alignment horizontal="center" vertical="center"/>
    </xf>
    <xf numFmtId="164" fontId="39" fillId="4" borderId="5" xfId="1" applyNumberFormat="1" applyFont="1" applyFill="1" applyBorder="1" applyAlignment="1">
      <alignment vertical="center"/>
    </xf>
    <xf numFmtId="164" fontId="39" fillId="4" borderId="24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3" fillId="1" borderId="50" xfId="1" applyNumberFormat="1" applyFont="1" applyFill="1" applyBorder="1" applyAlignment="1">
      <alignment horizontal="center" vertical="center"/>
    </xf>
    <xf numFmtId="164" fontId="35" fillId="0" borderId="50" xfId="0" applyNumberFormat="1" applyFont="1" applyBorder="1" applyAlignment="1">
      <alignment horizontal="right" vertical="center"/>
    </xf>
    <xf numFmtId="164" fontId="35" fillId="0" borderId="89" xfId="0" applyNumberFormat="1" applyFont="1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164" fontId="4" fillId="0" borderId="49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3" fillId="2" borderId="49" xfId="1" applyNumberFormat="1" applyFont="1" applyFill="1" applyBorder="1" applyAlignment="1">
      <alignment horizontal="center" vertical="center"/>
    </xf>
    <xf numFmtId="164" fontId="43" fillId="2" borderId="17" xfId="1" applyNumberFormat="1" applyFont="1" applyFill="1" applyBorder="1" applyAlignment="1">
      <alignment horizontal="center" vertical="center"/>
    </xf>
    <xf numFmtId="1" fontId="43" fillId="2" borderId="49" xfId="1" applyNumberFormat="1" applyFont="1" applyFill="1" applyBorder="1" applyAlignment="1">
      <alignment horizontal="center" vertical="center"/>
    </xf>
    <xf numFmtId="1" fontId="43" fillId="2" borderId="17" xfId="1" applyNumberFormat="1" applyFont="1" applyFill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9" fillId="4" borderId="16" xfId="0" applyFont="1" applyFill="1" applyBorder="1" applyAlignment="1">
      <alignment horizontal="center" vertical="center"/>
    </xf>
    <xf numFmtId="164" fontId="39" fillId="4" borderId="10" xfId="1" applyNumberFormat="1" applyFont="1" applyFill="1" applyBorder="1" applyAlignment="1">
      <alignment horizontal="center" vertical="center"/>
    </xf>
    <xf numFmtId="164" fontId="39" fillId="4" borderId="13" xfId="1" applyNumberFormat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right" vertical="center"/>
    </xf>
    <xf numFmtId="0" fontId="39" fillId="0" borderId="6" xfId="0" applyFont="1" applyBorder="1" applyAlignment="1">
      <alignment horizontal="right" vertical="center"/>
    </xf>
    <xf numFmtId="164" fontId="39" fillId="0" borderId="41" xfId="1" applyNumberFormat="1" applyFont="1" applyBorder="1" applyAlignment="1">
      <alignment vertical="center"/>
    </xf>
    <xf numFmtId="164" fontId="39" fillId="0" borderId="34" xfId="1" applyNumberFormat="1" applyFont="1" applyBorder="1" applyAlignment="1">
      <alignment vertical="center"/>
    </xf>
    <xf numFmtId="164" fontId="33" fillId="0" borderId="91" xfId="1" applyNumberFormat="1" applyFont="1" applyBorder="1" applyAlignment="1">
      <alignment horizontal="center" vertical="center"/>
    </xf>
    <xf numFmtId="0" fontId="39" fillId="0" borderId="91" xfId="0" applyFont="1" applyBorder="1" applyAlignment="1">
      <alignment horizontal="center" vertical="center"/>
    </xf>
    <xf numFmtId="164" fontId="35" fillId="1" borderId="37" xfId="1" applyNumberFormat="1" applyFont="1" applyFill="1" applyBorder="1" applyAlignment="1">
      <alignment horizontal="center" vertical="center"/>
    </xf>
    <xf numFmtId="0" fontId="10" fillId="0" borderId="7" xfId="0" applyFont="1" applyBorder="1"/>
    <xf numFmtId="0" fontId="10" fillId="0" borderId="12" xfId="0" applyFont="1" applyBorder="1"/>
    <xf numFmtId="0" fontId="10" fillId="0" borderId="37" xfId="0" applyFont="1" applyBorder="1"/>
    <xf numFmtId="164" fontId="35" fillId="3" borderId="52" xfId="1" applyNumberFormat="1" applyFont="1" applyFill="1" applyBorder="1" applyAlignment="1">
      <alignment horizontal="center" vertical="center"/>
    </xf>
    <xf numFmtId="164" fontId="35" fillId="3" borderId="49" xfId="1" applyNumberFormat="1" applyFont="1" applyFill="1" applyBorder="1" applyAlignment="1">
      <alignment horizontal="center" vertical="center"/>
    </xf>
    <xf numFmtId="164" fontId="35" fillId="3" borderId="53" xfId="1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164" fontId="33" fillId="5" borderId="91" xfId="1" applyNumberFormat="1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1" fontId="35" fillId="4" borderId="27" xfId="1" applyNumberFormat="1" applyFont="1" applyFill="1" applyBorder="1" applyAlignment="1">
      <alignment horizontal="center" vertical="center"/>
    </xf>
    <xf numFmtId="1" fontId="35" fillId="4" borderId="9" xfId="1" applyNumberFormat="1" applyFont="1" applyFill="1" applyBorder="1" applyAlignment="1">
      <alignment horizontal="center" vertical="center"/>
    </xf>
    <xf numFmtId="1" fontId="35" fillId="4" borderId="20" xfId="1" applyNumberFormat="1" applyFont="1" applyFill="1" applyBorder="1" applyAlignment="1">
      <alignment horizontal="center" vertical="center"/>
    </xf>
    <xf numFmtId="164" fontId="35" fillId="0" borderId="7" xfId="1" applyNumberFormat="1" applyFont="1" applyBorder="1" applyAlignment="1">
      <alignment horizontal="center" vertical="center"/>
    </xf>
    <xf numFmtId="164" fontId="35" fillId="0" borderId="12" xfId="1" applyNumberFormat="1" applyFont="1" applyBorder="1" applyAlignment="1">
      <alignment horizontal="center" vertical="center"/>
    </xf>
    <xf numFmtId="1" fontId="35" fillId="4" borderId="37" xfId="1" applyNumberFormat="1" applyFont="1" applyFill="1" applyBorder="1" applyAlignment="1">
      <alignment horizontal="center" vertical="center"/>
    </xf>
    <xf numFmtId="1" fontId="35" fillId="4" borderId="7" xfId="0" applyNumberFormat="1" applyFont="1" applyFill="1" applyBorder="1"/>
    <xf numFmtId="164" fontId="35" fillId="4" borderId="7" xfId="1" applyNumberFormat="1" applyFont="1" applyFill="1" applyBorder="1" applyAlignment="1">
      <alignment horizontal="center" vertical="center"/>
    </xf>
    <xf numFmtId="164" fontId="35" fillId="4" borderId="12" xfId="1" applyNumberFormat="1" applyFont="1" applyFill="1" applyBorder="1" applyAlignment="1">
      <alignment horizontal="center" vertical="center"/>
    </xf>
    <xf numFmtId="1" fontId="35" fillId="0" borderId="37" xfId="1" applyNumberFormat="1" applyFont="1" applyBorder="1" applyAlignment="1">
      <alignment horizontal="center" vertical="center"/>
    </xf>
    <xf numFmtId="1" fontId="35" fillId="0" borderId="7" xfId="0" applyNumberFormat="1" applyFont="1" applyBorder="1"/>
    <xf numFmtId="0" fontId="35" fillId="0" borderId="91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4" fontId="35" fillId="1" borderId="4" xfId="0" applyNumberFormat="1" applyFont="1" applyFill="1" applyBorder="1" applyAlignment="1">
      <alignment horizontal="center" vertical="center"/>
    </xf>
    <xf numFmtId="164" fontId="35" fillId="1" borderId="5" xfId="0" applyNumberFormat="1" applyFont="1" applyFill="1" applyBorder="1" applyAlignment="1">
      <alignment horizontal="center" vertical="center"/>
    </xf>
    <xf numFmtId="164" fontId="35" fillId="1" borderId="6" xfId="0" applyNumberFormat="1" applyFont="1" applyFill="1" applyBorder="1" applyAlignment="1">
      <alignment horizontal="center" vertical="center"/>
    </xf>
    <xf numFmtId="0" fontId="39" fillId="5" borderId="91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0" fontId="39" fillId="5" borderId="12" xfId="0" applyFont="1" applyFill="1" applyBorder="1" applyAlignment="1">
      <alignment horizontal="center" vertical="center" wrapText="1"/>
    </xf>
    <xf numFmtId="164" fontId="35" fillId="0" borderId="37" xfId="1" applyNumberFormat="1" applyFont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35" fillId="0" borderId="93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9" fillId="5" borderId="63" xfId="0" applyFont="1" applyFill="1" applyBorder="1" applyAlignment="1">
      <alignment horizontal="right" vertical="center"/>
    </xf>
    <xf numFmtId="0" fontId="39" fillId="5" borderId="13" xfId="0" applyFont="1" applyFill="1" applyBorder="1" applyAlignment="1">
      <alignment horizontal="right" vertical="center"/>
    </xf>
    <xf numFmtId="0" fontId="35" fillId="5" borderId="35" xfId="0" applyFont="1" applyFill="1" applyBorder="1" applyAlignment="1">
      <alignment horizontal="center" vertical="center"/>
    </xf>
    <xf numFmtId="0" fontId="35" fillId="5" borderId="17" xfId="0" applyFont="1" applyFill="1" applyBorder="1" applyAlignment="1">
      <alignment horizontal="center" vertical="center"/>
    </xf>
    <xf numFmtId="0" fontId="35" fillId="5" borderId="18" xfId="0" applyFont="1" applyFill="1" applyBorder="1" applyAlignment="1">
      <alignment horizontal="center" vertical="center"/>
    </xf>
    <xf numFmtId="0" fontId="35" fillId="5" borderId="91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64" fontId="35" fillId="4" borderId="37" xfId="1" applyNumberFormat="1" applyFont="1" applyFill="1" applyBorder="1" applyAlignment="1">
      <alignment horizontal="center" vertical="center"/>
    </xf>
    <xf numFmtId="0" fontId="4" fillId="0" borderId="9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9" fillId="0" borderId="63" xfId="0" applyFont="1" applyBorder="1" applyAlignment="1">
      <alignment horizontal="center" vertical="center"/>
    </xf>
    <xf numFmtId="164" fontId="35" fillId="6" borderId="37" xfId="1" applyNumberFormat="1" applyFont="1" applyFill="1" applyBorder="1" applyAlignment="1">
      <alignment horizontal="center" vertical="center"/>
    </xf>
    <xf numFmtId="164" fontId="35" fillId="6" borderId="7" xfId="1" applyNumberFormat="1" applyFont="1" applyFill="1" applyBorder="1" applyAlignment="1">
      <alignment horizontal="center" vertical="center"/>
    </xf>
    <xf numFmtId="164" fontId="35" fillId="6" borderId="12" xfId="1" applyNumberFormat="1" applyFont="1" applyFill="1" applyBorder="1" applyAlignment="1">
      <alignment horizontal="center" vertical="center"/>
    </xf>
    <xf numFmtId="0" fontId="35" fillId="0" borderId="37" xfId="1" applyNumberFormat="1" applyFont="1" applyBorder="1" applyAlignment="1">
      <alignment horizontal="center" vertical="center"/>
    </xf>
    <xf numFmtId="49" fontId="35" fillId="0" borderId="7" xfId="1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64" fontId="39" fillId="5" borderId="1" xfId="1" applyNumberFormat="1" applyFont="1" applyFill="1" applyBorder="1" applyAlignment="1">
      <alignment vertical="center"/>
    </xf>
    <xf numFmtId="164" fontId="39" fillId="5" borderId="34" xfId="1" applyNumberFormat="1" applyFont="1" applyFill="1" applyBorder="1" applyAlignment="1">
      <alignment vertical="center"/>
    </xf>
    <xf numFmtId="0" fontId="33" fillId="4" borderId="10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3" fillId="4" borderId="49" xfId="0" applyFont="1" applyFill="1" applyBorder="1" applyAlignment="1">
      <alignment horizontal="center" vertical="center"/>
    </xf>
    <xf numFmtId="0" fontId="33" fillId="4" borderId="53" xfId="0" applyFont="1" applyFill="1" applyBorder="1" applyAlignment="1">
      <alignment horizontal="center" vertical="center"/>
    </xf>
    <xf numFmtId="0" fontId="35" fillId="4" borderId="36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/>
    </xf>
    <xf numFmtId="0" fontId="39" fillId="0" borderId="35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9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65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164" fontId="35" fillId="5" borderId="8" xfId="1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3" fillId="0" borderId="91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164" fontId="39" fillId="0" borderId="4" xfId="1" applyNumberFormat="1" applyFont="1" applyBorder="1" applyAlignment="1">
      <alignment vertical="center"/>
    </xf>
    <xf numFmtId="0" fontId="35" fillId="4" borderId="10" xfId="0" applyFont="1" applyFill="1" applyBorder="1" applyAlignment="1">
      <alignment horizontal="center" vertical="center" wrapText="1"/>
    </xf>
    <xf numFmtId="0" fontId="35" fillId="4" borderId="49" xfId="0" applyFont="1" applyFill="1" applyBorder="1" applyAlignment="1">
      <alignment horizontal="center" vertical="center" wrapText="1"/>
    </xf>
    <xf numFmtId="0" fontId="39" fillId="4" borderId="49" xfId="0" applyFont="1" applyFill="1" applyBorder="1" applyAlignment="1">
      <alignment horizontal="center" vertical="center"/>
    </xf>
    <xf numFmtId="164" fontId="35" fillId="5" borderId="12" xfId="1" applyNumberFormat="1" applyFont="1" applyFill="1" applyBorder="1" applyAlignment="1">
      <alignment horizontal="center" vertical="center"/>
    </xf>
    <xf numFmtId="164" fontId="35" fillId="5" borderId="51" xfId="1" applyNumberFormat="1" applyFont="1" applyFill="1" applyBorder="1" applyAlignment="1">
      <alignment horizontal="center" vertical="center"/>
    </xf>
    <xf numFmtId="164" fontId="35" fillId="5" borderId="17" xfId="1" applyNumberFormat="1" applyFont="1" applyFill="1" applyBorder="1" applyAlignment="1">
      <alignment horizontal="center" vertical="center"/>
    </xf>
    <xf numFmtId="164" fontId="35" fillId="5" borderId="18" xfId="1" applyNumberFormat="1" applyFont="1" applyFill="1" applyBorder="1" applyAlignment="1">
      <alignment horizontal="center" vertical="center"/>
    </xf>
    <xf numFmtId="0" fontId="35" fillId="0" borderId="12" xfId="0" applyFont="1" applyBorder="1"/>
    <xf numFmtId="164" fontId="39" fillId="0" borderId="1" xfId="1" applyNumberFormat="1" applyFont="1" applyBorder="1" applyAlignment="1">
      <alignment horizontal="center" vertical="center"/>
    </xf>
    <xf numFmtId="164" fontId="39" fillId="0" borderId="23" xfId="1" applyNumberFormat="1" applyFont="1" applyBorder="1" applyAlignment="1">
      <alignment horizontal="center" vertical="center"/>
    </xf>
    <xf numFmtId="164" fontId="39" fillId="0" borderId="34" xfId="1" applyNumberFormat="1" applyFont="1" applyBorder="1" applyAlignment="1">
      <alignment horizontal="center" vertical="center"/>
    </xf>
    <xf numFmtId="164" fontId="33" fillId="5" borderId="95" xfId="1" applyNumberFormat="1" applyFont="1" applyFill="1" applyBorder="1" applyAlignment="1">
      <alignment horizontal="center" vertical="center"/>
    </xf>
    <xf numFmtId="164" fontId="33" fillId="5" borderId="65" xfId="1" applyNumberFormat="1" applyFont="1" applyFill="1" applyBorder="1" applyAlignment="1">
      <alignment horizontal="center" vertical="center"/>
    </xf>
    <xf numFmtId="164" fontId="33" fillId="5" borderId="35" xfId="1" applyNumberFormat="1" applyFont="1" applyFill="1" applyBorder="1" applyAlignment="1">
      <alignment horizontal="center" vertical="center"/>
    </xf>
    <xf numFmtId="164" fontId="35" fillId="4" borderId="13" xfId="1" applyNumberFormat="1" applyFont="1" applyFill="1" applyBorder="1" applyAlignment="1">
      <alignment horizontal="center" vertical="center"/>
    </xf>
    <xf numFmtId="0" fontId="35" fillId="4" borderId="16" xfId="0" applyFont="1" applyFill="1" applyBorder="1"/>
    <xf numFmtId="165" fontId="35" fillId="5" borderId="7" xfId="1" applyNumberFormat="1" applyFont="1" applyFill="1" applyBorder="1" applyAlignment="1">
      <alignment horizontal="center" vertical="center"/>
    </xf>
    <xf numFmtId="164" fontId="39" fillId="0" borderId="23" xfId="1" applyNumberFormat="1" applyFont="1" applyBorder="1" applyAlignment="1">
      <alignment vertical="center"/>
    </xf>
    <xf numFmtId="0" fontId="39" fillId="0" borderId="0" xfId="0" applyFont="1" applyAlignment="1">
      <alignment horizontal="right" vertical="center" wrapText="1" readingOrder="1"/>
    </xf>
    <xf numFmtId="0" fontId="39" fillId="0" borderId="0" xfId="0" applyFont="1" applyAlignment="1">
      <alignment horizontal="center" vertical="center" wrapText="1" readingOrder="1"/>
    </xf>
    <xf numFmtId="0" fontId="35" fillId="0" borderId="0" xfId="0" applyFont="1" applyAlignment="1">
      <alignment horizontal="center" vertical="center" readingOrder="1"/>
    </xf>
    <xf numFmtId="0" fontId="35" fillId="0" borderId="5" xfId="0" applyFont="1" applyBorder="1" applyAlignment="1">
      <alignment horizontal="center" vertical="center" readingOrder="1"/>
    </xf>
    <xf numFmtId="0" fontId="10" fillId="0" borderId="0" xfId="0" applyFont="1" applyAlignment="1">
      <alignment vertical="center" readingOrder="1"/>
    </xf>
    <xf numFmtId="164" fontId="35" fillId="0" borderId="10" xfId="1" applyNumberFormat="1" applyFont="1" applyBorder="1" applyAlignment="1">
      <alignment horizontal="center" vertical="center" readingOrder="1"/>
    </xf>
    <xf numFmtId="0" fontId="39" fillId="0" borderId="11" xfId="0" applyFont="1" applyBorder="1" applyAlignment="1">
      <alignment horizontal="center" vertical="center" readingOrder="1"/>
    </xf>
    <xf numFmtId="0" fontId="39" fillId="0" borderId="12" xfId="0" applyFont="1" applyBorder="1" applyAlignment="1">
      <alignment horizontal="center" vertical="center" readingOrder="1"/>
    </xf>
    <xf numFmtId="9" fontId="35" fillId="0" borderId="10" xfId="0" applyNumberFormat="1" applyFont="1" applyBorder="1" applyAlignment="1">
      <alignment horizontal="center" vertical="center" readingOrder="1"/>
    </xf>
    <xf numFmtId="9" fontId="35" fillId="0" borderId="7" xfId="0" applyNumberFormat="1" applyFont="1" applyBorder="1" applyAlignment="1">
      <alignment horizontal="center" vertical="center" readingOrder="1"/>
    </xf>
    <xf numFmtId="164" fontId="35" fillId="0" borderId="36" xfId="1" applyNumberFormat="1" applyFont="1" applyBorder="1" applyAlignment="1">
      <alignment horizontal="center" vertical="center" readingOrder="1"/>
    </xf>
    <xf numFmtId="0" fontId="39" fillId="0" borderId="53" xfId="0" applyFont="1" applyBorder="1" applyAlignment="1">
      <alignment horizontal="center" vertical="center" readingOrder="1"/>
    </xf>
    <xf numFmtId="0" fontId="39" fillId="0" borderId="18" xfId="0" applyFont="1" applyBorder="1" applyAlignment="1">
      <alignment horizontal="center" vertical="center" readingOrder="1"/>
    </xf>
    <xf numFmtId="164" fontId="35" fillId="0" borderId="49" xfId="1" applyNumberFormat="1" applyFont="1" applyBorder="1" applyAlignment="1">
      <alignment horizontal="center" vertical="center" readingOrder="1"/>
    </xf>
    <xf numFmtId="164" fontId="35" fillId="0" borderId="17" xfId="1" applyNumberFormat="1" applyFont="1" applyBorder="1" applyAlignment="1">
      <alignment horizontal="center" vertical="center" readingOrder="1"/>
    </xf>
    <xf numFmtId="9" fontId="35" fillId="0" borderId="56" xfId="0" applyNumberFormat="1" applyFont="1" applyBorder="1" applyAlignment="1">
      <alignment horizontal="center" vertical="center" readingOrder="1"/>
    </xf>
    <xf numFmtId="9" fontId="35" fillId="0" borderId="90" xfId="0" applyNumberFormat="1" applyFont="1" applyBorder="1" applyAlignment="1">
      <alignment horizontal="center" vertical="center" readingOrder="1"/>
    </xf>
    <xf numFmtId="9" fontId="35" fillId="0" borderId="21" xfId="0" applyNumberFormat="1" applyFont="1" applyBorder="1" applyAlignment="1">
      <alignment horizontal="center" vertical="center" readingOrder="1"/>
    </xf>
    <xf numFmtId="9" fontId="35" fillId="0" borderId="35" xfId="0" applyNumberFormat="1" applyFont="1" applyBorder="1" applyAlignment="1">
      <alignment horizontal="center" vertical="center" readingOrder="1"/>
    </xf>
    <xf numFmtId="164" fontId="35" fillId="0" borderId="52" xfId="1" applyNumberFormat="1" applyFont="1" applyBorder="1" applyAlignment="1">
      <alignment horizontal="center" vertical="center" readingOrder="1"/>
    </xf>
    <xf numFmtId="164" fontId="35" fillId="0" borderId="51" xfId="1" applyNumberFormat="1" applyFont="1" applyBorder="1" applyAlignment="1">
      <alignment horizontal="center" vertical="center" readingOrder="1"/>
    </xf>
    <xf numFmtId="0" fontId="39" fillId="0" borderId="0" xfId="0" applyFont="1" applyAlignment="1">
      <alignment vertical="top" wrapText="1" readingOrder="2"/>
    </xf>
    <xf numFmtId="0" fontId="39" fillId="0" borderId="50" xfId="0" applyFont="1" applyBorder="1" applyAlignment="1">
      <alignment vertical="center" readingOrder="2"/>
    </xf>
    <xf numFmtId="0" fontId="10" fillId="0" borderId="50" xfId="0" applyFont="1" applyBorder="1" applyAlignment="1">
      <alignment readingOrder="2"/>
    </xf>
    <xf numFmtId="0" fontId="10" fillId="0" borderId="89" xfId="0" applyFont="1" applyBorder="1" applyAlignment="1">
      <alignment readingOrder="2"/>
    </xf>
    <xf numFmtId="0" fontId="39" fillId="0" borderId="29" xfId="0" applyFont="1" applyBorder="1" applyAlignment="1">
      <alignment horizontal="center" vertical="center" readingOrder="2"/>
    </xf>
    <xf numFmtId="0" fontId="39" fillId="0" borderId="30" xfId="0" applyFont="1" applyBorder="1" applyAlignment="1">
      <alignment horizontal="center" vertical="center" readingOrder="2"/>
    </xf>
    <xf numFmtId="0" fontId="39" fillId="0" borderId="61" xfId="0" applyFont="1" applyBorder="1" applyAlignment="1">
      <alignment horizontal="center" vertical="center" readingOrder="2"/>
    </xf>
    <xf numFmtId="0" fontId="39" fillId="0" borderId="8" xfId="0" applyFont="1" applyBorder="1" applyAlignment="1">
      <alignment horizontal="center" vertical="center" readingOrder="2"/>
    </xf>
    <xf numFmtId="0" fontId="39" fillId="0" borderId="9" xfId="0" applyFont="1" applyBorder="1" applyAlignment="1">
      <alignment horizontal="center" vertical="center" readingOrder="2"/>
    </xf>
    <xf numFmtId="0" fontId="39" fillId="0" borderId="20" xfId="0" applyFont="1" applyBorder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35" fillId="0" borderId="0" xfId="0" applyFont="1" applyAlignment="1">
      <alignment horizontal="center" vertical="center" readingOrder="2"/>
    </xf>
    <xf numFmtId="0" fontId="35" fillId="0" borderId="5" xfId="0" applyFont="1" applyBorder="1" applyAlignment="1">
      <alignment horizontal="center" vertical="center" readingOrder="2"/>
    </xf>
    <xf numFmtId="0" fontId="39" fillId="0" borderId="55" xfId="0" applyFont="1" applyBorder="1" applyAlignment="1">
      <alignment horizontal="center" vertical="center" readingOrder="2"/>
    </xf>
    <xf numFmtId="0" fontId="37" fillId="0" borderId="59" xfId="0" applyFont="1" applyBorder="1" applyAlignment="1">
      <alignment horizontal="center" vertical="center" readingOrder="2"/>
    </xf>
    <xf numFmtId="0" fontId="39" fillId="0" borderId="0" xfId="0" applyFont="1" applyAlignment="1">
      <alignment vertical="center" wrapText="1" readingOrder="2"/>
    </xf>
    <xf numFmtId="0" fontId="39" fillId="4" borderId="54" xfId="0" applyFont="1" applyFill="1" applyBorder="1" applyAlignment="1">
      <alignment horizontal="center" vertical="center" readingOrder="2"/>
    </xf>
    <xf numFmtId="0" fontId="39" fillId="4" borderId="58" xfId="0" applyFont="1" applyFill="1" applyBorder="1" applyAlignment="1">
      <alignment horizontal="center" vertical="center" readingOrder="2"/>
    </xf>
    <xf numFmtId="0" fontId="39" fillId="4" borderId="36" xfId="0" applyFont="1" applyFill="1" applyBorder="1" applyAlignment="1">
      <alignment horizontal="center" vertical="center" readingOrder="2"/>
    </xf>
    <xf numFmtId="0" fontId="39" fillId="4" borderId="10" xfId="0" applyFont="1" applyFill="1" applyBorder="1" applyAlignment="1">
      <alignment horizontal="center" vertical="center" readingOrder="2"/>
    </xf>
    <xf numFmtId="0" fontId="39" fillId="4" borderId="29" xfId="0" applyFont="1" applyFill="1" applyBorder="1" applyAlignment="1">
      <alignment horizontal="center" vertical="center" readingOrder="2"/>
    </xf>
    <xf numFmtId="0" fontId="39" fillId="4" borderId="11" xfId="0" applyFont="1" applyFill="1" applyBorder="1" applyAlignment="1">
      <alignment horizontal="center" vertical="center" readingOrder="2"/>
    </xf>
    <xf numFmtId="0" fontId="39" fillId="4" borderId="52" xfId="0" applyFont="1" applyFill="1" applyBorder="1" applyAlignment="1">
      <alignment horizontal="center" vertical="center" readingOrder="2"/>
    </xf>
    <xf numFmtId="0" fontId="39" fillId="4" borderId="49" xfId="0" applyFont="1" applyFill="1" applyBorder="1" applyAlignment="1">
      <alignment horizontal="center" vertical="center" readingOrder="2"/>
    </xf>
    <xf numFmtId="0" fontId="39" fillId="4" borderId="56" xfId="0" applyFont="1" applyFill="1" applyBorder="1" applyAlignment="1">
      <alignment horizontal="center" vertical="center" readingOrder="2"/>
    </xf>
    <xf numFmtId="0" fontId="39" fillId="4" borderId="53" xfId="0" applyFont="1" applyFill="1" applyBorder="1" applyAlignment="1">
      <alignment horizontal="center" vertical="center" readingOrder="2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274446</xdr:colOff>
      <xdr:row>0</xdr:row>
      <xdr:rowOff>419746</xdr:rowOff>
    </xdr:from>
    <xdr:to>
      <xdr:col>8</xdr:col>
      <xdr:colOff>710337</xdr:colOff>
      <xdr:row>0</xdr:row>
      <xdr:rowOff>1759704</xdr:rowOff>
    </xdr:to>
    <xdr:pic>
      <xdr:nvPicPr>
        <xdr:cNvPr id="3" name="Picture 2" descr="Nezam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09023646" y="419746"/>
          <a:ext cx="1420679" cy="1339958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rightToLeft="1" zoomScale="59" zoomScaleNormal="59" workbookViewId="0">
      <selection sqref="A1:K5"/>
    </sheetView>
  </sheetViews>
  <sheetFormatPr defaultColWidth="9" defaultRowHeight="24"/>
  <cols>
    <col min="1" max="1" width="6.375" style="6" customWidth="1"/>
    <col min="2" max="2" width="7.875" style="6" customWidth="1"/>
    <col min="3" max="3" width="4" style="6" customWidth="1"/>
    <col min="4" max="5" width="11" style="6" customWidth="1"/>
    <col min="6" max="6" width="15.375" style="7" customWidth="1"/>
    <col min="7" max="7" width="6.375" style="7" customWidth="1"/>
    <col min="8" max="8" width="6.625" style="13" customWidth="1"/>
    <col min="9" max="9" width="33.375" style="13" customWidth="1"/>
    <col min="10" max="10" width="21.125" style="13" customWidth="1"/>
    <col min="11" max="11" width="21.375" style="3" customWidth="1"/>
    <col min="12" max="12" width="16.375" style="1" customWidth="1"/>
    <col min="13" max="13" width="19" style="1" customWidth="1"/>
    <col min="14" max="14" width="5.625" style="1" customWidth="1"/>
    <col min="15" max="15" width="5.375" style="1" customWidth="1"/>
    <col min="16" max="16" width="9" style="1"/>
    <col min="17" max="17" width="11.875" style="1" customWidth="1"/>
    <col min="18" max="18" width="24.25" style="1" customWidth="1"/>
    <col min="19" max="16384" width="9" style="1"/>
  </cols>
  <sheetData>
    <row r="1" spans="1:12" ht="187.5" customHeight="1">
      <c r="A1" s="223" t="s">
        <v>94</v>
      </c>
      <c r="B1" s="224"/>
      <c r="C1" s="224"/>
      <c r="D1" s="224"/>
      <c r="E1" s="224"/>
      <c r="F1" s="224"/>
      <c r="G1" s="224"/>
      <c r="H1" s="224"/>
      <c r="I1" s="224"/>
      <c r="J1" s="224"/>
      <c r="K1" s="225"/>
    </row>
    <row r="2" spans="1:12" ht="50.25" customHeight="1" thickBot="1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8"/>
    </row>
    <row r="3" spans="1:12" ht="165" customHeight="1" thickTop="1">
      <c r="A3" s="229" t="s">
        <v>143</v>
      </c>
      <c r="B3" s="230"/>
      <c r="C3" s="230"/>
      <c r="D3" s="230"/>
      <c r="E3" s="230"/>
      <c r="F3" s="230"/>
      <c r="G3" s="230"/>
      <c r="H3" s="230"/>
      <c r="I3" s="230"/>
      <c r="J3" s="230"/>
      <c r="K3" s="231"/>
      <c r="L3" s="44"/>
    </row>
    <row r="4" spans="1:12" ht="59.25" customHeight="1" thickBot="1">
      <c r="A4" s="232"/>
      <c r="B4" s="233"/>
      <c r="C4" s="233"/>
      <c r="D4" s="233"/>
      <c r="E4" s="233"/>
      <c r="F4" s="233"/>
      <c r="G4" s="233"/>
      <c r="H4" s="233"/>
      <c r="I4" s="233"/>
      <c r="J4" s="233"/>
      <c r="K4" s="234"/>
    </row>
    <row r="5" spans="1:12" ht="90" customHeight="1" thickTop="1" thickBot="1">
      <c r="A5" s="235" t="s">
        <v>138</v>
      </c>
      <c r="B5" s="236"/>
      <c r="C5" s="236"/>
      <c r="D5" s="236"/>
      <c r="E5" s="236"/>
      <c r="F5" s="236"/>
      <c r="G5" s="236"/>
      <c r="H5" s="236"/>
      <c r="I5" s="236"/>
      <c r="J5" s="236"/>
      <c r="K5" s="237"/>
    </row>
    <row r="6" spans="1:12" ht="23.25" customHeight="1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spans="1:12" ht="41.25" customHeight="1">
      <c r="A7" s="16"/>
      <c r="B7" s="16"/>
      <c r="C7" s="16"/>
      <c r="D7" s="16"/>
      <c r="E7" s="16"/>
      <c r="F7" s="16"/>
      <c r="G7" s="16"/>
      <c r="H7" s="17"/>
      <c r="I7" s="18"/>
      <c r="J7" s="19"/>
      <c r="K7" s="19"/>
    </row>
    <row r="8" spans="1:12">
      <c r="I8" s="15"/>
    </row>
  </sheetData>
  <mergeCells count="4">
    <mergeCell ref="A1:K2"/>
    <mergeCell ref="A3:K4"/>
    <mergeCell ref="A5:K5"/>
    <mergeCell ref="A6:K6"/>
  </mergeCells>
  <printOptions horizontalCentered="1"/>
  <pageMargins left="0.23622047244094491" right="0.23622047244094491" top="0.15748031496062992" bottom="0.19685039370078741" header="0.19685039370078741" footer="0.15748031496062992"/>
  <pageSetup paperSize="9" scale="90" orientation="landscape" horizontalDpi="300" verticalDpi="300" r:id="rId1"/>
  <headerFooter>
    <oddFooter>&amp;L&amp;"2  Nazanin,Regular"&amp;12صفحه1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zoomScale="85" zoomScaleNormal="85" workbookViewId="0">
      <selection sqref="A1:I16"/>
    </sheetView>
  </sheetViews>
  <sheetFormatPr defaultRowHeight="14.25"/>
  <cols>
    <col min="1" max="2" width="28" customWidth="1"/>
    <col min="3" max="3" width="37.375" style="14" customWidth="1"/>
    <col min="4" max="4" width="11.25" customWidth="1"/>
    <col min="5" max="5" width="7.875" customWidth="1"/>
    <col min="6" max="6" width="6.375" customWidth="1"/>
    <col min="7" max="7" width="8.125" customWidth="1"/>
    <col min="8" max="8" width="8.25" customWidth="1"/>
    <col min="9" max="9" width="2.625" customWidth="1"/>
    <col min="10" max="10" width="6.375" customWidth="1"/>
  </cols>
  <sheetData>
    <row r="1" spans="1:15" s="1" customFormat="1" ht="30" customHeight="1">
      <c r="A1" s="247" t="s">
        <v>1</v>
      </c>
      <c r="B1" s="247"/>
      <c r="C1" s="247"/>
      <c r="D1" s="247"/>
      <c r="E1" s="247"/>
      <c r="F1" s="247"/>
      <c r="G1" s="247"/>
      <c r="H1" s="247"/>
      <c r="I1" s="247"/>
    </row>
    <row r="2" spans="1:15" s="1" customFormat="1" ht="30" customHeight="1">
      <c r="A2" s="247" t="s">
        <v>70</v>
      </c>
      <c r="B2" s="247"/>
      <c r="C2" s="247"/>
      <c r="D2" s="247"/>
      <c r="E2" s="247"/>
      <c r="F2" s="247"/>
      <c r="G2" s="247"/>
      <c r="H2" s="247"/>
      <c r="I2" s="247"/>
    </row>
    <row r="3" spans="1:15" s="1" customFormat="1" ht="24.75" customHeight="1" thickBot="1">
      <c r="A3" s="247" t="s">
        <v>141</v>
      </c>
      <c r="B3" s="247"/>
      <c r="C3" s="247"/>
      <c r="D3" s="247"/>
      <c r="E3" s="247"/>
      <c r="F3" s="247"/>
      <c r="G3" s="247"/>
      <c r="H3" s="247"/>
      <c r="I3" s="247"/>
    </row>
    <row r="4" spans="1:15" s="1" customFormat="1" ht="6" customHeight="1">
      <c r="A4" s="244" t="s">
        <v>92</v>
      </c>
      <c r="B4" s="244" t="s">
        <v>142</v>
      </c>
      <c r="C4" s="259" t="s">
        <v>139</v>
      </c>
      <c r="D4" s="244" t="s">
        <v>69</v>
      </c>
      <c r="E4" s="261" t="s">
        <v>0</v>
      </c>
      <c r="F4" s="262"/>
      <c r="G4" s="262"/>
      <c r="H4" s="262"/>
      <c r="I4" s="263"/>
    </row>
    <row r="5" spans="1:15" s="1" customFormat="1" ht="27.75" customHeight="1" thickBot="1">
      <c r="A5" s="245"/>
      <c r="B5" s="245"/>
      <c r="C5" s="260"/>
      <c r="D5" s="245"/>
      <c r="E5" s="264"/>
      <c r="F5" s="265"/>
      <c r="G5" s="265"/>
      <c r="H5" s="265"/>
      <c r="I5" s="266"/>
    </row>
    <row r="6" spans="1:15" s="1" customFormat="1" ht="32.25" customHeight="1" thickTop="1">
      <c r="A6" s="51"/>
      <c r="B6" s="57"/>
      <c r="C6" s="57">
        <f>درآمد!G31</f>
        <v>91102600000</v>
      </c>
      <c r="D6" s="58">
        <v>1</v>
      </c>
      <c r="E6" s="267" t="s">
        <v>68</v>
      </c>
      <c r="F6" s="268"/>
      <c r="G6" s="268"/>
      <c r="H6" s="268"/>
      <c r="I6" s="269"/>
    </row>
    <row r="7" spans="1:15" s="1" customFormat="1" ht="20.25" customHeight="1">
      <c r="A7" s="184"/>
      <c r="B7" s="185"/>
      <c r="C7" s="52"/>
      <c r="D7" s="59"/>
      <c r="E7" s="270" t="s">
        <v>77</v>
      </c>
      <c r="F7" s="271"/>
      <c r="G7" s="271"/>
      <c r="H7" s="271"/>
      <c r="I7" s="272"/>
      <c r="J7" s="2"/>
      <c r="K7" s="2"/>
      <c r="L7" s="2"/>
      <c r="M7" s="2"/>
      <c r="N7" s="3"/>
      <c r="O7" s="3"/>
    </row>
    <row r="8" spans="1:15" s="1" customFormat="1" ht="33" customHeight="1">
      <c r="A8" s="53"/>
      <c r="B8" s="60"/>
      <c r="C8" s="60">
        <f>'هزینه عملیاتی'!A9</f>
        <v>50555860189.800003</v>
      </c>
      <c r="D8" s="61">
        <v>2</v>
      </c>
      <c r="E8" s="273" t="s">
        <v>24</v>
      </c>
      <c r="F8" s="274"/>
      <c r="G8" s="274"/>
      <c r="H8" s="274"/>
      <c r="I8" s="275"/>
    </row>
    <row r="9" spans="1:15" s="1" customFormat="1" ht="32.25" customHeight="1">
      <c r="A9" s="54"/>
      <c r="B9" s="62"/>
      <c r="C9" s="62">
        <f>C6-C8</f>
        <v>40546739810.199997</v>
      </c>
      <c r="D9" s="63"/>
      <c r="E9" s="251" t="s">
        <v>25</v>
      </c>
      <c r="F9" s="252"/>
      <c r="G9" s="252"/>
      <c r="H9" s="252"/>
      <c r="I9" s="253"/>
    </row>
    <row r="10" spans="1:15" s="1" customFormat="1" ht="22.5" customHeight="1">
      <c r="A10" s="184"/>
      <c r="B10" s="185"/>
      <c r="C10" s="55"/>
      <c r="D10" s="64"/>
      <c r="E10" s="254" t="s">
        <v>78</v>
      </c>
      <c r="F10" s="255"/>
      <c r="G10" s="255"/>
      <c r="H10" s="255"/>
      <c r="I10" s="256"/>
    </row>
    <row r="11" spans="1:15" s="1" customFormat="1" ht="32.25" customHeight="1">
      <c r="A11" s="53"/>
      <c r="B11" s="60"/>
      <c r="C11" s="60">
        <f>'هزینه مالی'!G37</f>
        <v>42735000000</v>
      </c>
      <c r="D11" s="61">
        <v>3</v>
      </c>
      <c r="E11" s="257" t="s">
        <v>26</v>
      </c>
      <c r="F11" s="257"/>
      <c r="G11" s="257"/>
      <c r="H11" s="257"/>
      <c r="I11" s="258"/>
    </row>
    <row r="12" spans="1:15" s="1" customFormat="1" ht="88.5" customHeight="1" thickBot="1">
      <c r="A12" s="54"/>
      <c r="B12" s="102"/>
      <c r="C12" s="102">
        <f>'غیر عملیاتی'!A10</f>
        <v>17300000000</v>
      </c>
      <c r="D12" s="103">
        <v>4</v>
      </c>
      <c r="E12" s="276" t="s">
        <v>72</v>
      </c>
      <c r="F12" s="277"/>
      <c r="G12" s="277"/>
      <c r="H12" s="277"/>
      <c r="I12" s="278"/>
    </row>
    <row r="13" spans="1:15" s="1" customFormat="1" ht="34.5" customHeight="1" thickBot="1">
      <c r="A13" s="104"/>
      <c r="B13" s="105">
        <f>B9-B11+B12</f>
        <v>0</v>
      </c>
      <c r="C13" s="105">
        <f>C9-C11+C12</f>
        <v>15111739810.199997</v>
      </c>
      <c r="D13" s="106"/>
      <c r="E13" s="248" t="s">
        <v>95</v>
      </c>
      <c r="F13" s="249"/>
      <c r="G13" s="249"/>
      <c r="H13" s="249"/>
      <c r="I13" s="250"/>
    </row>
    <row r="14" spans="1:15" s="1" customFormat="1" ht="13.5" customHeight="1" thickBot="1">
      <c r="A14" s="246"/>
      <c r="B14" s="246"/>
      <c r="C14" s="246"/>
      <c r="D14" s="246"/>
      <c r="E14" s="246"/>
      <c r="F14" s="246"/>
      <c r="G14" s="246"/>
      <c r="H14" s="246"/>
      <c r="I14" s="246"/>
    </row>
    <row r="15" spans="1:15" ht="31.5" customHeight="1" thickBot="1">
      <c r="A15" s="187"/>
      <c r="B15" s="188"/>
      <c r="C15" s="188">
        <f>'مخارج سرمایه ای'!B11</f>
        <v>63260000000</v>
      </c>
      <c r="D15" s="189">
        <v>5</v>
      </c>
      <c r="E15" s="239" t="s">
        <v>62</v>
      </c>
      <c r="F15" s="240"/>
      <c r="G15" s="240"/>
      <c r="H15" s="240"/>
      <c r="I15" s="241"/>
    </row>
    <row r="16" spans="1:15" ht="21">
      <c r="A16" s="20"/>
      <c r="B16" s="20"/>
      <c r="C16" s="242" t="s">
        <v>71</v>
      </c>
      <c r="D16" s="243"/>
      <c r="E16" s="243"/>
      <c r="F16" s="243"/>
      <c r="G16" s="243"/>
      <c r="H16" s="243"/>
      <c r="I16" s="243"/>
    </row>
  </sheetData>
  <mergeCells count="19">
    <mergeCell ref="E8:I8"/>
    <mergeCell ref="E12:I12"/>
    <mergeCell ref="B4:B5"/>
    <mergeCell ref="E15:I15"/>
    <mergeCell ref="C16:I16"/>
    <mergeCell ref="A4:A5"/>
    <mergeCell ref="A14:I14"/>
    <mergeCell ref="A1:I1"/>
    <mergeCell ref="A2:I2"/>
    <mergeCell ref="A3:I3"/>
    <mergeCell ref="E13:I13"/>
    <mergeCell ref="E9:I9"/>
    <mergeCell ref="E10:I10"/>
    <mergeCell ref="E11:I11"/>
    <mergeCell ref="C4:C5"/>
    <mergeCell ref="D4:D5"/>
    <mergeCell ref="E4:I5"/>
    <mergeCell ref="E6:I6"/>
    <mergeCell ref="E7:I7"/>
  </mergeCells>
  <printOptions horizontalCentered="1"/>
  <pageMargins left="0" right="0" top="0.11811023622047245" bottom="0" header="0.31496062992125984" footer="0.31496062992125984"/>
  <pageSetup paperSize="9" scale="95" orientation="landscape" horizontalDpi="300" verticalDpi="300" r:id="rId1"/>
  <headerFooter>
    <oddFooter>&amp;L&amp;"2  Nazanin,Regular"&amp;12صفحه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2"/>
  <sheetViews>
    <sheetView zoomScale="70" zoomScaleNormal="70" workbookViewId="0">
      <selection activeCell="M1" sqref="A1:M32"/>
    </sheetView>
  </sheetViews>
  <sheetFormatPr defaultRowHeight="14.25"/>
  <cols>
    <col min="1" max="1" width="19.125" customWidth="1"/>
    <col min="2" max="2" width="8.375" customWidth="1"/>
    <col min="3" max="3" width="6.125" customWidth="1"/>
    <col min="4" max="4" width="7.875" customWidth="1"/>
    <col min="5" max="5" width="14" customWidth="1"/>
    <col min="6" max="6" width="13.75" customWidth="1"/>
    <col min="7" max="7" width="21.375" customWidth="1"/>
    <col min="8" max="8" width="1.75" hidden="1" customWidth="1"/>
    <col min="9" max="9" width="12.875" style="9" customWidth="1"/>
    <col min="10" max="10" width="7.625" customWidth="1"/>
    <col min="11" max="11" width="23.25" customWidth="1"/>
    <col min="12" max="12" width="9.375" customWidth="1"/>
    <col min="13" max="13" width="27.5" customWidth="1"/>
    <col min="14" max="14" width="9.75" customWidth="1"/>
    <col min="20" max="20" width="15.375" bestFit="1" customWidth="1"/>
  </cols>
  <sheetData>
    <row r="1" spans="1:13" ht="35.25" customHeight="1" thickBot="1">
      <c r="A1" s="341" t="s">
        <v>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2"/>
      <c r="M1" s="65" t="s">
        <v>59</v>
      </c>
    </row>
    <row r="2" spans="1:13" ht="33.75" customHeight="1" thickBot="1">
      <c r="A2" s="343" t="s">
        <v>140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66"/>
    </row>
    <row r="3" spans="1:13" s="11" customFormat="1" ht="22.5" customHeight="1">
      <c r="A3" s="366" t="s">
        <v>73</v>
      </c>
      <c r="B3" s="346" t="s">
        <v>47</v>
      </c>
      <c r="C3" s="347"/>
      <c r="D3" s="347"/>
      <c r="E3" s="347"/>
      <c r="F3" s="347"/>
      <c r="G3" s="355" t="s">
        <v>139</v>
      </c>
      <c r="H3" s="67"/>
      <c r="I3" s="346" t="s">
        <v>0</v>
      </c>
      <c r="J3" s="347"/>
      <c r="K3" s="347"/>
      <c r="L3" s="347"/>
      <c r="M3" s="348"/>
    </row>
    <row r="4" spans="1:13" ht="18.75" customHeight="1" thickBot="1">
      <c r="A4" s="367"/>
      <c r="B4" s="368" t="s">
        <v>12</v>
      </c>
      <c r="C4" s="369"/>
      <c r="D4" s="370"/>
      <c r="E4" s="369" t="s">
        <v>11</v>
      </c>
      <c r="F4" s="369"/>
      <c r="G4" s="356"/>
      <c r="H4" s="68"/>
      <c r="I4" s="349"/>
      <c r="J4" s="350"/>
      <c r="K4" s="350"/>
      <c r="L4" s="350"/>
      <c r="M4" s="351"/>
    </row>
    <row r="5" spans="1:13" ht="23.25" customHeight="1" thickTop="1">
      <c r="A5" s="115"/>
      <c r="B5" s="352">
        <v>500</v>
      </c>
      <c r="C5" s="353"/>
      <c r="D5" s="354"/>
      <c r="E5" s="371">
        <v>100000</v>
      </c>
      <c r="F5" s="353"/>
      <c r="G5" s="220">
        <f>E5*B5</f>
        <v>50000000</v>
      </c>
      <c r="H5" s="221">
        <f>SUM(G5)</f>
        <v>50000000</v>
      </c>
      <c r="I5" s="364" t="s">
        <v>63</v>
      </c>
      <c r="J5" s="364"/>
      <c r="K5" s="365"/>
      <c r="L5" s="358" t="s">
        <v>37</v>
      </c>
      <c r="M5" s="359"/>
    </row>
    <row r="6" spans="1:13" ht="23.25" customHeight="1">
      <c r="A6" s="116"/>
      <c r="B6" s="301">
        <v>4200</v>
      </c>
      <c r="C6" s="300"/>
      <c r="D6" s="302"/>
      <c r="E6" s="300">
        <v>1200000</v>
      </c>
      <c r="F6" s="293"/>
      <c r="G6" s="303">
        <f>B6*E6</f>
        <v>5040000000</v>
      </c>
      <c r="H6" s="303"/>
      <c r="I6" s="328" t="s">
        <v>123</v>
      </c>
      <c r="J6" s="329"/>
      <c r="K6" s="329"/>
      <c r="L6" s="360"/>
      <c r="M6" s="361"/>
    </row>
    <row r="7" spans="1:13" ht="23.25" customHeight="1">
      <c r="A7" s="116"/>
      <c r="B7" s="279">
        <v>2500</v>
      </c>
      <c r="C7" s="280"/>
      <c r="D7" s="281"/>
      <c r="E7" s="293">
        <v>800000</v>
      </c>
      <c r="F7" s="294"/>
      <c r="G7" s="303">
        <f>B7*E7</f>
        <v>2000000000</v>
      </c>
      <c r="H7" s="303"/>
      <c r="I7" s="357" t="s">
        <v>6</v>
      </c>
      <c r="J7" s="357"/>
      <c r="K7" s="328"/>
      <c r="L7" s="360"/>
      <c r="M7" s="361"/>
    </row>
    <row r="8" spans="1:13" ht="24" customHeight="1" thickBot="1">
      <c r="A8" s="116"/>
      <c r="B8" s="279">
        <v>500</v>
      </c>
      <c r="C8" s="280"/>
      <c r="D8" s="281"/>
      <c r="E8" s="293">
        <v>1800000</v>
      </c>
      <c r="F8" s="294"/>
      <c r="G8" s="303">
        <f>B8*E8</f>
        <v>900000000</v>
      </c>
      <c r="H8" s="303"/>
      <c r="I8" s="357" t="s">
        <v>33</v>
      </c>
      <c r="J8" s="357"/>
      <c r="K8" s="328"/>
      <c r="L8" s="362"/>
      <c r="M8" s="363"/>
    </row>
    <row r="9" spans="1:13" ht="24" customHeight="1">
      <c r="A9" s="115"/>
      <c r="B9" s="301">
        <v>100</v>
      </c>
      <c r="C9" s="300"/>
      <c r="D9" s="302"/>
      <c r="E9" s="300">
        <v>10000000</v>
      </c>
      <c r="F9" s="293"/>
      <c r="G9" s="222">
        <f>E9*B9</f>
        <v>1000000000</v>
      </c>
      <c r="H9" s="222">
        <f>SUM(G9)</f>
        <v>1000000000</v>
      </c>
      <c r="I9" s="323" t="s">
        <v>126</v>
      </c>
      <c r="J9" s="324"/>
      <c r="K9" s="325"/>
      <c r="L9" s="320" t="s">
        <v>66</v>
      </c>
      <c r="M9" s="321"/>
    </row>
    <row r="10" spans="1:13" ht="24" customHeight="1">
      <c r="A10" s="115"/>
      <c r="B10" s="301">
        <v>30</v>
      </c>
      <c r="C10" s="300"/>
      <c r="D10" s="302"/>
      <c r="E10" s="300">
        <v>10000000</v>
      </c>
      <c r="F10" s="293"/>
      <c r="G10" s="222">
        <f>E10*B10</f>
        <v>300000000</v>
      </c>
      <c r="H10" s="222">
        <f>SUM(G10)</f>
        <v>300000000</v>
      </c>
      <c r="I10" s="323" t="s">
        <v>127</v>
      </c>
      <c r="J10" s="324"/>
      <c r="K10" s="325"/>
      <c r="L10" s="320"/>
      <c r="M10" s="321"/>
    </row>
    <row r="11" spans="1:13" ht="27.75" customHeight="1">
      <c r="A11" s="117"/>
      <c r="B11" s="295">
        <v>30</v>
      </c>
      <c r="C11" s="296"/>
      <c r="D11" s="297"/>
      <c r="E11" s="298">
        <v>5000000</v>
      </c>
      <c r="F11" s="299"/>
      <c r="G11" s="322">
        <f>B11*E11</f>
        <v>150000000</v>
      </c>
      <c r="H11" s="322"/>
      <c r="I11" s="326" t="s">
        <v>128</v>
      </c>
      <c r="J11" s="326"/>
      <c r="K11" s="327"/>
      <c r="L11" s="320"/>
      <c r="M11" s="321"/>
    </row>
    <row r="12" spans="1:13" ht="29.25" customHeight="1" thickBot="1">
      <c r="A12" s="118"/>
      <c r="B12" s="295">
        <v>10</v>
      </c>
      <c r="C12" s="296"/>
      <c r="D12" s="297"/>
      <c r="E12" s="298">
        <v>1500000</v>
      </c>
      <c r="F12" s="299"/>
      <c r="G12" s="322">
        <f>B12*E12</f>
        <v>15000000</v>
      </c>
      <c r="H12" s="322"/>
      <c r="I12" s="326" t="s">
        <v>124</v>
      </c>
      <c r="J12" s="326"/>
      <c r="K12" s="327"/>
      <c r="L12" s="320"/>
      <c r="M12" s="321"/>
    </row>
    <row r="13" spans="1:13" ht="19.5" customHeight="1" thickTop="1" thickBot="1">
      <c r="A13" s="152"/>
      <c r="B13" s="336" t="s">
        <v>14</v>
      </c>
      <c r="C13" s="337"/>
      <c r="D13" s="338"/>
      <c r="E13" s="160" t="s">
        <v>11</v>
      </c>
      <c r="F13" s="161" t="s">
        <v>15</v>
      </c>
      <c r="G13" s="290"/>
      <c r="H13" s="291"/>
      <c r="I13" s="291"/>
      <c r="J13" s="291"/>
      <c r="K13" s="292"/>
      <c r="L13" s="394" t="s">
        <v>55</v>
      </c>
      <c r="M13" s="395"/>
    </row>
    <row r="14" spans="1:13" ht="19.5" customHeight="1" thickTop="1">
      <c r="A14" s="334"/>
      <c r="B14" s="284">
        <v>700000</v>
      </c>
      <c r="C14" s="285"/>
      <c r="D14" s="286"/>
      <c r="E14" s="282">
        <v>500000</v>
      </c>
      <c r="F14" s="312">
        <v>0.05</v>
      </c>
      <c r="G14" s="193">
        <f>B14*E14*5/100*45/100</f>
        <v>7875000000</v>
      </c>
      <c r="H14" s="193"/>
      <c r="I14" s="314" t="s">
        <v>131</v>
      </c>
      <c r="J14" s="315"/>
      <c r="K14" s="316"/>
      <c r="L14" s="320"/>
      <c r="M14" s="321"/>
    </row>
    <row r="15" spans="1:13" ht="12" customHeight="1">
      <c r="A15" s="335"/>
      <c r="B15" s="304"/>
      <c r="C15" s="305"/>
      <c r="D15" s="306"/>
      <c r="E15" s="340"/>
      <c r="F15" s="339"/>
      <c r="G15" s="332">
        <f>B14*E14*F14*55/100</f>
        <v>9625000000</v>
      </c>
      <c r="H15" s="197">
        <f>SUM(G15)</f>
        <v>9625000000</v>
      </c>
      <c r="I15" s="372" t="s">
        <v>132</v>
      </c>
      <c r="J15" s="372"/>
      <c r="K15" s="307"/>
      <c r="L15" s="320"/>
      <c r="M15" s="321"/>
    </row>
    <row r="16" spans="1:13" ht="13.5" customHeight="1">
      <c r="A16" s="311"/>
      <c r="B16" s="287"/>
      <c r="C16" s="288"/>
      <c r="D16" s="289"/>
      <c r="E16" s="283"/>
      <c r="F16" s="313"/>
      <c r="G16" s="333"/>
      <c r="H16" s="197"/>
      <c r="I16" s="372"/>
      <c r="J16" s="372"/>
      <c r="K16" s="307"/>
      <c r="L16" s="320"/>
      <c r="M16" s="321"/>
    </row>
    <row r="17" spans="1:20" ht="25.5" customHeight="1">
      <c r="A17" s="119"/>
      <c r="B17" s="284">
        <v>300000</v>
      </c>
      <c r="C17" s="285"/>
      <c r="D17" s="286"/>
      <c r="E17" s="282">
        <v>300000</v>
      </c>
      <c r="F17" s="312">
        <v>0.05</v>
      </c>
      <c r="G17" s="299">
        <f>B17*E17*F17*45/100</f>
        <v>2025000000</v>
      </c>
      <c r="H17" s="299"/>
      <c r="I17" s="314" t="s">
        <v>133</v>
      </c>
      <c r="J17" s="315"/>
      <c r="K17" s="316"/>
      <c r="L17" s="320"/>
      <c r="M17" s="321"/>
    </row>
    <row r="18" spans="1:20" ht="25.5" customHeight="1">
      <c r="A18" s="150"/>
      <c r="B18" s="287"/>
      <c r="C18" s="288"/>
      <c r="D18" s="289"/>
      <c r="E18" s="283"/>
      <c r="F18" s="313"/>
      <c r="G18" s="193">
        <f>B17*E17*F17*55/100</f>
        <v>2475000000</v>
      </c>
      <c r="H18" s="193"/>
      <c r="I18" s="307" t="s">
        <v>134</v>
      </c>
      <c r="J18" s="308"/>
      <c r="K18" s="309"/>
      <c r="L18" s="320"/>
      <c r="M18" s="321"/>
    </row>
    <row r="19" spans="1:20" ht="25.5" customHeight="1">
      <c r="A19" s="213"/>
      <c r="B19" s="317">
        <v>300000</v>
      </c>
      <c r="C19" s="318"/>
      <c r="D19" s="319"/>
      <c r="E19" s="216">
        <v>20000</v>
      </c>
      <c r="F19" s="215">
        <v>0</v>
      </c>
      <c r="G19" s="214">
        <f>E19*B19</f>
        <v>6000000000</v>
      </c>
      <c r="H19" s="214"/>
      <c r="I19" s="307" t="s">
        <v>156</v>
      </c>
      <c r="J19" s="308"/>
      <c r="K19" s="309"/>
      <c r="L19" s="320"/>
      <c r="M19" s="321"/>
    </row>
    <row r="20" spans="1:20" ht="16.5" customHeight="1">
      <c r="A20" s="310"/>
      <c r="B20" s="330" t="s">
        <v>21</v>
      </c>
      <c r="C20" s="299"/>
      <c r="D20" s="344"/>
      <c r="E20" s="198" t="s">
        <v>11</v>
      </c>
      <c r="F20" s="197" t="s">
        <v>15</v>
      </c>
      <c r="G20" s="299">
        <f>B21*E21*F21</f>
        <v>75000000</v>
      </c>
      <c r="H20" s="299"/>
      <c r="I20" s="372" t="s">
        <v>79</v>
      </c>
      <c r="J20" s="372"/>
      <c r="K20" s="307"/>
      <c r="L20" s="320"/>
      <c r="M20" s="321"/>
    </row>
    <row r="21" spans="1:20" ht="30" customHeight="1">
      <c r="A21" s="311"/>
      <c r="B21" s="330">
        <v>600</v>
      </c>
      <c r="C21" s="299"/>
      <c r="D21" s="331"/>
      <c r="E21" s="197">
        <v>2500000</v>
      </c>
      <c r="F21" s="199">
        <v>0.05</v>
      </c>
      <c r="G21" s="299"/>
      <c r="H21" s="299"/>
      <c r="I21" s="372"/>
      <c r="J21" s="372"/>
      <c r="K21" s="307"/>
      <c r="L21" s="320"/>
      <c r="M21" s="321"/>
    </row>
    <row r="22" spans="1:20" ht="13.5" customHeight="1">
      <c r="A22" s="310"/>
      <c r="B22" s="200" t="s">
        <v>16</v>
      </c>
      <c r="C22" s="201" t="s">
        <v>17</v>
      </c>
      <c r="D22" s="202" t="s">
        <v>18</v>
      </c>
      <c r="E22" s="203" t="s">
        <v>19</v>
      </c>
      <c r="F22" s="193" t="s">
        <v>13</v>
      </c>
      <c r="G22" s="322">
        <f>B23*D23*E23*F23</f>
        <v>4320000000</v>
      </c>
      <c r="H22" s="197">
        <f>SUM(G22)</f>
        <v>4320000000</v>
      </c>
      <c r="I22" s="345" t="s">
        <v>93</v>
      </c>
      <c r="J22" s="345"/>
      <c r="K22" s="314"/>
      <c r="L22" s="320"/>
      <c r="M22" s="321"/>
    </row>
    <row r="23" spans="1:20" ht="20.25" customHeight="1">
      <c r="A23" s="311"/>
      <c r="B23" s="204">
        <v>6</v>
      </c>
      <c r="C23" s="205">
        <v>2.5</v>
      </c>
      <c r="D23" s="202">
        <v>12</v>
      </c>
      <c r="E23" s="206">
        <v>30</v>
      </c>
      <c r="F23" s="193">
        <v>2000000</v>
      </c>
      <c r="G23" s="322"/>
      <c r="H23" s="197"/>
      <c r="I23" s="345"/>
      <c r="J23" s="345"/>
      <c r="K23" s="314"/>
      <c r="L23" s="320"/>
      <c r="M23" s="321"/>
    </row>
    <row r="24" spans="1:20" ht="14.25" customHeight="1">
      <c r="A24" s="379"/>
      <c r="B24" s="330" t="s">
        <v>20</v>
      </c>
      <c r="C24" s="299"/>
      <c r="D24" s="344"/>
      <c r="E24" s="207" t="s">
        <v>11</v>
      </c>
      <c r="F24" s="193" t="s">
        <v>15</v>
      </c>
      <c r="G24" s="299">
        <f>B25*E25*F25</f>
        <v>1471500000</v>
      </c>
      <c r="H24" s="299"/>
      <c r="I24" s="345" t="s">
        <v>45</v>
      </c>
      <c r="J24" s="345"/>
      <c r="K24" s="314"/>
      <c r="L24" s="320"/>
      <c r="M24" s="321"/>
    </row>
    <row r="25" spans="1:20" ht="23.25" customHeight="1">
      <c r="A25" s="380"/>
      <c r="B25" s="330">
        <v>27000</v>
      </c>
      <c r="C25" s="299"/>
      <c r="D25" s="344"/>
      <c r="E25" s="208">
        <v>1090000</v>
      </c>
      <c r="F25" s="199">
        <v>0.05</v>
      </c>
      <c r="G25" s="299"/>
      <c r="H25" s="299"/>
      <c r="I25" s="345"/>
      <c r="J25" s="345"/>
      <c r="K25" s="314"/>
      <c r="L25" s="320"/>
      <c r="M25" s="321"/>
    </row>
    <row r="26" spans="1:20" ht="14.25" customHeight="1">
      <c r="A26" s="310"/>
      <c r="B26" s="330" t="s">
        <v>14</v>
      </c>
      <c r="C26" s="299"/>
      <c r="D26" s="373"/>
      <c r="E26" s="198" t="s">
        <v>11</v>
      </c>
      <c r="F26" s="197" t="s">
        <v>15</v>
      </c>
      <c r="G26" s="299">
        <f>B27*E27*F27</f>
        <v>400000000</v>
      </c>
      <c r="H26" s="197">
        <f>SUM(G26)</f>
        <v>400000000</v>
      </c>
      <c r="I26" s="377" t="s">
        <v>80</v>
      </c>
      <c r="J26" s="377"/>
      <c r="K26" s="378"/>
      <c r="L26" s="320"/>
      <c r="M26" s="321"/>
    </row>
    <row r="27" spans="1:20" ht="21.75" customHeight="1">
      <c r="A27" s="311"/>
      <c r="B27" s="330">
        <v>800000</v>
      </c>
      <c r="C27" s="299"/>
      <c r="D27" s="331"/>
      <c r="E27" s="197">
        <v>10000</v>
      </c>
      <c r="F27" s="199">
        <v>0.05</v>
      </c>
      <c r="G27" s="299"/>
      <c r="H27" s="197"/>
      <c r="I27" s="377"/>
      <c r="J27" s="377"/>
      <c r="K27" s="378"/>
      <c r="L27" s="320"/>
      <c r="M27" s="321"/>
      <c r="P27" t="s">
        <v>112</v>
      </c>
    </row>
    <row r="28" spans="1:20" ht="17.25" customHeight="1">
      <c r="A28" s="310"/>
      <c r="B28" s="295" t="s">
        <v>42</v>
      </c>
      <c r="C28" s="296"/>
      <c r="D28" s="297"/>
      <c r="E28" s="374" t="s">
        <v>11</v>
      </c>
      <c r="F28" s="296"/>
      <c r="G28" s="322">
        <f>B29*E29</f>
        <v>35679000000</v>
      </c>
      <c r="H28" s="322"/>
      <c r="I28" s="375" t="s">
        <v>81</v>
      </c>
      <c r="J28" s="375"/>
      <c r="K28" s="376"/>
      <c r="L28" s="320"/>
      <c r="M28" s="321"/>
    </row>
    <row r="29" spans="1:20" ht="21.75" customHeight="1">
      <c r="A29" s="311"/>
      <c r="B29" s="330">
        <v>700000</v>
      </c>
      <c r="C29" s="299"/>
      <c r="D29" s="344"/>
      <c r="E29" s="298">
        <v>50970</v>
      </c>
      <c r="F29" s="299"/>
      <c r="G29" s="322"/>
      <c r="H29" s="322"/>
      <c r="I29" s="375"/>
      <c r="J29" s="375"/>
      <c r="K29" s="376"/>
      <c r="L29" s="320"/>
      <c r="M29" s="321"/>
    </row>
    <row r="30" spans="1:20" ht="24.75" customHeight="1" thickBot="1">
      <c r="A30" s="118"/>
      <c r="B30" s="386">
        <v>300000</v>
      </c>
      <c r="C30" s="387"/>
      <c r="D30" s="388"/>
      <c r="E30" s="298">
        <v>39007</v>
      </c>
      <c r="F30" s="299"/>
      <c r="G30" s="322">
        <f>B30*E30</f>
        <v>11702100000</v>
      </c>
      <c r="H30" s="322"/>
      <c r="I30" s="375" t="s">
        <v>82</v>
      </c>
      <c r="J30" s="375"/>
      <c r="K30" s="376"/>
      <c r="L30" s="320"/>
      <c r="M30" s="321"/>
    </row>
    <row r="31" spans="1:20" ht="36" customHeight="1" thickTop="1" thickBot="1">
      <c r="A31" s="120"/>
      <c r="B31" s="389"/>
      <c r="C31" s="390"/>
      <c r="D31" s="390"/>
      <c r="E31" s="390"/>
      <c r="F31" s="391"/>
      <c r="G31" s="392">
        <f>SUM(G5:G30)</f>
        <v>91102600000</v>
      </c>
      <c r="H31" s="393"/>
      <c r="I31" s="383" t="s">
        <v>27</v>
      </c>
      <c r="J31" s="384"/>
      <c r="K31" s="384"/>
      <c r="L31" s="384"/>
      <c r="M31" s="385"/>
    </row>
    <row r="32" spans="1:20" ht="43.5" customHeight="1">
      <c r="A32" s="381" t="s">
        <v>87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T32" s="125"/>
    </row>
  </sheetData>
  <mergeCells count="90">
    <mergeCell ref="B24:D24"/>
    <mergeCell ref="A24:A25"/>
    <mergeCell ref="A26:A27"/>
    <mergeCell ref="A32:M32"/>
    <mergeCell ref="E29:F29"/>
    <mergeCell ref="I31:M31"/>
    <mergeCell ref="B30:D30"/>
    <mergeCell ref="E30:F30"/>
    <mergeCell ref="G30:H30"/>
    <mergeCell ref="B31:F31"/>
    <mergeCell ref="G31:H31"/>
    <mergeCell ref="I30:K30"/>
    <mergeCell ref="A28:A29"/>
    <mergeCell ref="L13:M30"/>
    <mergeCell ref="I15:K16"/>
    <mergeCell ref="B29:D29"/>
    <mergeCell ref="B27:D27"/>
    <mergeCell ref="B26:D26"/>
    <mergeCell ref="E28:F28"/>
    <mergeCell ref="I28:K29"/>
    <mergeCell ref="G28:H29"/>
    <mergeCell ref="G26:G27"/>
    <mergeCell ref="I26:K27"/>
    <mergeCell ref="B28:D28"/>
    <mergeCell ref="A3:A4"/>
    <mergeCell ref="B3:F3"/>
    <mergeCell ref="B4:D4"/>
    <mergeCell ref="E4:F4"/>
    <mergeCell ref="B7:D7"/>
    <mergeCell ref="E5:F5"/>
    <mergeCell ref="E6:F6"/>
    <mergeCell ref="A1:L1"/>
    <mergeCell ref="A2:L2"/>
    <mergeCell ref="G24:H25"/>
    <mergeCell ref="B25:D25"/>
    <mergeCell ref="I22:K23"/>
    <mergeCell ref="I24:K25"/>
    <mergeCell ref="G22:G23"/>
    <mergeCell ref="I3:M4"/>
    <mergeCell ref="B5:D5"/>
    <mergeCell ref="G3:G4"/>
    <mergeCell ref="I8:K8"/>
    <mergeCell ref="B6:D6"/>
    <mergeCell ref="I7:K7"/>
    <mergeCell ref="G6:H6"/>
    <mergeCell ref="L5:M8"/>
    <mergeCell ref="I5:K5"/>
    <mergeCell ref="I6:K6"/>
    <mergeCell ref="A22:A23"/>
    <mergeCell ref="B12:D12"/>
    <mergeCell ref="E12:F12"/>
    <mergeCell ref="G20:H21"/>
    <mergeCell ref="B21:D21"/>
    <mergeCell ref="G15:G16"/>
    <mergeCell ref="G12:H12"/>
    <mergeCell ref="E7:F7"/>
    <mergeCell ref="G7:H7"/>
    <mergeCell ref="I9:K9"/>
    <mergeCell ref="A14:A16"/>
    <mergeCell ref="I14:K14"/>
    <mergeCell ref="B13:D13"/>
    <mergeCell ref="F14:F16"/>
    <mergeCell ref="E14:E16"/>
    <mergeCell ref="L9:M12"/>
    <mergeCell ref="G11:H11"/>
    <mergeCell ref="I10:K10"/>
    <mergeCell ref="I11:K11"/>
    <mergeCell ref="I12:K12"/>
    <mergeCell ref="A20:A21"/>
    <mergeCell ref="F17:F18"/>
    <mergeCell ref="I17:K17"/>
    <mergeCell ref="I19:K19"/>
    <mergeCell ref="B19:D19"/>
    <mergeCell ref="B20:D20"/>
    <mergeCell ref="I20:K21"/>
    <mergeCell ref="B8:D8"/>
    <mergeCell ref="E17:E18"/>
    <mergeCell ref="B17:D18"/>
    <mergeCell ref="G13:K13"/>
    <mergeCell ref="E8:F8"/>
    <mergeCell ref="B11:D11"/>
    <mergeCell ref="E11:F11"/>
    <mergeCell ref="E10:F10"/>
    <mergeCell ref="B10:D10"/>
    <mergeCell ref="G8:H8"/>
    <mergeCell ref="E9:F9"/>
    <mergeCell ref="B9:D9"/>
    <mergeCell ref="B14:D16"/>
    <mergeCell ref="G17:H17"/>
    <mergeCell ref="I18:K18"/>
  </mergeCells>
  <printOptions horizontalCentered="1"/>
  <pageMargins left="0.27559055118110237" right="0.27559055118110237" top="0.19685039370078741" bottom="0.15748031496062992" header="0.19685039370078741" footer="0.15748031496062992"/>
  <pageSetup paperSize="9" scale="69" orientation="landscape" r:id="rId1"/>
  <headerFooter>
    <oddFooter>&amp;L&amp;"2  Nazanin,Regular"&amp;12صفحه3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zoomScale="90" zoomScaleNormal="90" workbookViewId="0">
      <selection activeCell="F1" sqref="A1:G10"/>
    </sheetView>
  </sheetViews>
  <sheetFormatPr defaultRowHeight="14.25"/>
  <cols>
    <col min="1" max="1" width="37.375" customWidth="1"/>
    <col min="2" max="2" width="10.25" customWidth="1"/>
    <col min="5" max="5" width="15.25" customWidth="1"/>
    <col min="6" max="6" width="7.25" customWidth="1"/>
    <col min="7" max="7" width="4.75" customWidth="1"/>
  </cols>
  <sheetData>
    <row r="1" spans="1:7" s="5" customFormat="1" ht="22.5" customHeight="1" thickBot="1">
      <c r="A1" s="29"/>
      <c r="B1" s="29"/>
      <c r="C1" s="29"/>
      <c r="D1" s="30"/>
      <c r="E1" s="30"/>
      <c r="F1" s="396" t="s">
        <v>5</v>
      </c>
      <c r="G1" s="397"/>
    </row>
    <row r="2" spans="1:7" s="8" customFormat="1" ht="31.5" customHeight="1">
      <c r="A2" s="341" t="s">
        <v>1</v>
      </c>
      <c r="B2" s="341"/>
      <c r="C2" s="341"/>
      <c r="D2" s="341"/>
      <c r="E2" s="341"/>
      <c r="F2" s="341"/>
      <c r="G2" s="341"/>
    </row>
    <row r="3" spans="1:7" s="8" customFormat="1" ht="28.5" customHeight="1">
      <c r="A3" s="341" t="s">
        <v>65</v>
      </c>
      <c r="B3" s="341"/>
      <c r="C3" s="341"/>
      <c r="D3" s="341"/>
      <c r="E3" s="341"/>
      <c r="F3" s="341"/>
      <c r="G3" s="341"/>
    </row>
    <row r="4" spans="1:7" s="8" customFormat="1" ht="27.75" customHeight="1" thickBot="1">
      <c r="A4" s="400" t="s">
        <v>138</v>
      </c>
      <c r="B4" s="343"/>
      <c r="C4" s="343"/>
      <c r="D4" s="343"/>
      <c r="E4" s="343"/>
      <c r="F4" s="343"/>
      <c r="G4" s="343"/>
    </row>
    <row r="5" spans="1:7" s="1" customFormat="1" ht="0.75" customHeight="1">
      <c r="A5" s="410" t="s">
        <v>8</v>
      </c>
      <c r="B5" s="412" t="s">
        <v>7</v>
      </c>
      <c r="C5" s="412" t="s">
        <v>0</v>
      </c>
      <c r="D5" s="414"/>
      <c r="E5" s="414"/>
      <c r="F5" s="414"/>
      <c r="G5" s="415"/>
    </row>
    <row r="6" spans="1:7" s="1" customFormat="1" ht="24.75" customHeight="1" thickBot="1">
      <c r="A6" s="411"/>
      <c r="B6" s="413"/>
      <c r="C6" s="413"/>
      <c r="D6" s="416"/>
      <c r="E6" s="416"/>
      <c r="F6" s="416"/>
      <c r="G6" s="417"/>
    </row>
    <row r="7" spans="1:7" s="1" customFormat="1" ht="42" customHeight="1" thickTop="1">
      <c r="A7" s="182">
        <f>حقوق!E29</f>
        <v>43235860189.800003</v>
      </c>
      <c r="B7" s="31" t="s">
        <v>39</v>
      </c>
      <c r="C7" s="404" t="s">
        <v>29</v>
      </c>
      <c r="D7" s="405"/>
      <c r="E7" s="405"/>
      <c r="F7" s="405"/>
      <c r="G7" s="406"/>
    </row>
    <row r="8" spans="1:7" s="1" customFormat="1" ht="42" customHeight="1" thickBot="1">
      <c r="A8" s="183">
        <f>'هزینه اداری'!D22</f>
        <v>7320000000</v>
      </c>
      <c r="B8" s="43" t="s">
        <v>40</v>
      </c>
      <c r="C8" s="407" t="s">
        <v>49</v>
      </c>
      <c r="D8" s="408"/>
      <c r="E8" s="408"/>
      <c r="F8" s="408"/>
      <c r="G8" s="409"/>
    </row>
    <row r="9" spans="1:7" s="1" customFormat="1" ht="42" customHeight="1" thickTop="1" thickBot="1">
      <c r="A9" s="32">
        <f>SUM(A7:A8)</f>
        <v>50555860189.800003</v>
      </c>
      <c r="B9" s="42"/>
      <c r="C9" s="401" t="s">
        <v>28</v>
      </c>
      <c r="D9" s="402"/>
      <c r="E9" s="402"/>
      <c r="F9" s="402"/>
      <c r="G9" s="403"/>
    </row>
    <row r="10" spans="1:7" ht="63" customHeight="1">
      <c r="A10" s="398" t="s">
        <v>88</v>
      </c>
      <c r="B10" s="399"/>
      <c r="C10" s="399"/>
      <c r="D10" s="399"/>
      <c r="E10" s="399"/>
      <c r="F10" s="399"/>
      <c r="G10" s="399"/>
    </row>
  </sheetData>
  <mergeCells count="11">
    <mergeCell ref="F1:G1"/>
    <mergeCell ref="A10:G10"/>
    <mergeCell ref="A2:G2"/>
    <mergeCell ref="A3:G3"/>
    <mergeCell ref="A4:G4"/>
    <mergeCell ref="C9:G9"/>
    <mergeCell ref="C7:G7"/>
    <mergeCell ref="C8:G8"/>
    <mergeCell ref="A5:A6"/>
    <mergeCell ref="B5:B6"/>
    <mergeCell ref="C5:G6"/>
  </mergeCells>
  <printOptions horizontalCentered="1"/>
  <pageMargins left="0.70866141732283472" right="0.70866141732283472" top="1.2598425196850394" bottom="0.31496062992125984" header="1.4173228346456694" footer="0.23622047244094491"/>
  <pageSetup paperSize="9" orientation="landscape" r:id="rId1"/>
  <headerFooter>
    <oddFooter>&amp;L&amp;"2  Nazanin,Regular"&amp;12صفحه4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zoomScale="90" zoomScaleNormal="90" workbookViewId="0">
      <selection activeCell="G1" sqref="A1:H32"/>
    </sheetView>
  </sheetViews>
  <sheetFormatPr defaultRowHeight="14.25"/>
  <cols>
    <col min="1" max="1" width="10.25" customWidth="1"/>
    <col min="2" max="2" width="10.125" customWidth="1"/>
    <col min="3" max="3" width="15.625" customWidth="1"/>
    <col min="4" max="4" width="13.875" customWidth="1"/>
    <col min="5" max="5" width="17.25" customWidth="1"/>
    <col min="6" max="6" width="7.375" customWidth="1"/>
    <col min="7" max="7" width="5.875" customWidth="1"/>
    <col min="8" max="8" width="12" customWidth="1"/>
    <col min="9" max="9" width="12.625" customWidth="1"/>
    <col min="10" max="10" width="18.625" customWidth="1"/>
    <col min="11" max="11" width="16.75" bestFit="1" customWidth="1"/>
    <col min="12" max="12" width="17.25" customWidth="1"/>
  </cols>
  <sheetData>
    <row r="1" spans="1:12" s="1" customFormat="1" ht="19.5" customHeight="1" thickBot="1">
      <c r="A1" s="29"/>
      <c r="B1" s="29"/>
      <c r="C1" s="29"/>
      <c r="D1" s="29"/>
      <c r="E1" s="29"/>
      <c r="F1" s="30"/>
      <c r="G1" s="396" t="s">
        <v>60</v>
      </c>
      <c r="H1" s="397"/>
    </row>
    <row r="2" spans="1:12" s="8" customFormat="1" ht="21.75" customHeight="1">
      <c r="A2" s="341" t="s">
        <v>1</v>
      </c>
      <c r="B2" s="341"/>
      <c r="C2" s="341"/>
      <c r="D2" s="341"/>
      <c r="E2" s="341"/>
      <c r="F2" s="341"/>
      <c r="G2" s="341"/>
      <c r="H2" s="341"/>
    </row>
    <row r="3" spans="1:12" s="8" customFormat="1" ht="24" customHeight="1">
      <c r="A3" s="341" t="s">
        <v>113</v>
      </c>
      <c r="B3" s="341"/>
      <c r="C3" s="341"/>
      <c r="D3" s="341"/>
      <c r="E3" s="341"/>
      <c r="F3" s="341"/>
      <c r="G3" s="341"/>
      <c r="H3" s="341"/>
    </row>
    <row r="4" spans="1:12" s="8" customFormat="1" ht="22.5" customHeight="1" thickBot="1">
      <c r="A4" s="341" t="s">
        <v>138</v>
      </c>
      <c r="B4" s="341"/>
      <c r="C4" s="341"/>
      <c r="D4" s="341"/>
      <c r="E4" s="341"/>
      <c r="F4" s="341"/>
      <c r="G4" s="341"/>
      <c r="H4" s="341"/>
    </row>
    <row r="5" spans="1:12" s="12" customFormat="1" ht="20.25" customHeight="1">
      <c r="A5" s="425" t="s">
        <v>152</v>
      </c>
      <c r="B5" s="426"/>
      <c r="C5" s="426"/>
      <c r="D5" s="426"/>
      <c r="E5" s="433" t="s">
        <v>139</v>
      </c>
      <c r="F5" s="425" t="s">
        <v>0</v>
      </c>
      <c r="G5" s="426"/>
      <c r="H5" s="429"/>
    </row>
    <row r="6" spans="1:12" s="12" customFormat="1" ht="11.25" customHeight="1" thickBot="1">
      <c r="A6" s="427"/>
      <c r="B6" s="428"/>
      <c r="C6" s="428"/>
      <c r="D6" s="428"/>
      <c r="E6" s="434"/>
      <c r="F6" s="430"/>
      <c r="G6" s="431"/>
      <c r="H6" s="432"/>
    </row>
    <row r="7" spans="1:12" s="1" customFormat="1" ht="15.75" customHeight="1">
      <c r="A7" s="95" t="s">
        <v>21</v>
      </c>
      <c r="B7" s="96" t="s">
        <v>18</v>
      </c>
      <c r="C7" s="438" t="s">
        <v>13</v>
      </c>
      <c r="D7" s="439"/>
      <c r="E7" s="424">
        <f>A8*B8*C8</f>
        <v>19403630604</v>
      </c>
      <c r="F7" s="435" t="s">
        <v>74</v>
      </c>
      <c r="G7" s="436"/>
      <c r="H7" s="437"/>
      <c r="I7" s="469"/>
    </row>
    <row r="8" spans="1:12" s="1" customFormat="1" ht="27.75" customHeight="1" thickBot="1">
      <c r="A8" s="86">
        <v>57</v>
      </c>
      <c r="B8" s="87">
        <v>12</v>
      </c>
      <c r="C8" s="440">
        <v>28367881</v>
      </c>
      <c r="D8" s="441"/>
      <c r="E8" s="423"/>
      <c r="F8" s="435"/>
      <c r="G8" s="436"/>
      <c r="H8" s="437"/>
      <c r="I8" s="469"/>
      <c r="J8" s="130"/>
    </row>
    <row r="9" spans="1:12" s="1" customFormat="1" ht="15.75" customHeight="1">
      <c r="A9" s="88" t="s">
        <v>21</v>
      </c>
      <c r="B9" s="80" t="s">
        <v>18</v>
      </c>
      <c r="C9" s="80" t="s">
        <v>22</v>
      </c>
      <c r="D9" s="89" t="s">
        <v>13</v>
      </c>
      <c r="E9" s="442">
        <f>A10*B10*C10*D10</f>
        <v>8413200000</v>
      </c>
      <c r="F9" s="420" t="s">
        <v>32</v>
      </c>
      <c r="G9" s="357"/>
      <c r="H9" s="421"/>
      <c r="J9" s="140"/>
      <c r="L9" s="131"/>
    </row>
    <row r="10" spans="1:12" s="1" customFormat="1" ht="17.25" customHeight="1" thickBot="1">
      <c r="A10" s="90">
        <v>57</v>
      </c>
      <c r="B10" s="87">
        <v>12</v>
      </c>
      <c r="C10" s="91">
        <v>50</v>
      </c>
      <c r="D10" s="191">
        <v>246000</v>
      </c>
      <c r="E10" s="423"/>
      <c r="F10" s="420"/>
      <c r="G10" s="357"/>
      <c r="H10" s="421"/>
    </row>
    <row r="11" spans="1:12" s="1" customFormat="1" ht="13.5" customHeight="1">
      <c r="A11" s="88" t="s">
        <v>21</v>
      </c>
      <c r="B11" s="80" t="s">
        <v>18</v>
      </c>
      <c r="C11" s="80" t="s">
        <v>13</v>
      </c>
      <c r="D11" s="89" t="s">
        <v>23</v>
      </c>
      <c r="E11" s="422">
        <f>A12*B12*C12*D12</f>
        <v>5368160292</v>
      </c>
      <c r="F11" s="420" t="s">
        <v>50</v>
      </c>
      <c r="G11" s="357"/>
      <c r="H11" s="421"/>
    </row>
    <row r="12" spans="1:12" s="1" customFormat="1" ht="20.25" customHeight="1" thickBot="1">
      <c r="A12" s="92">
        <v>55</v>
      </c>
      <c r="B12" s="93">
        <v>12</v>
      </c>
      <c r="C12" s="93">
        <f>(C10*D10)+C8</f>
        <v>40667881</v>
      </c>
      <c r="D12" s="94">
        <v>0.2</v>
      </c>
      <c r="E12" s="423"/>
      <c r="F12" s="420"/>
      <c r="G12" s="357"/>
      <c r="H12" s="421"/>
    </row>
    <row r="13" spans="1:12" s="1" customFormat="1" ht="15" customHeight="1">
      <c r="A13" s="88" t="s">
        <v>21</v>
      </c>
      <c r="B13" s="80" t="s">
        <v>18</v>
      </c>
      <c r="C13" s="80" t="s">
        <v>13</v>
      </c>
      <c r="D13" s="89" t="s">
        <v>23</v>
      </c>
      <c r="E13" s="422">
        <f>A14*B14*C14*D14</f>
        <v>805224043.79999995</v>
      </c>
      <c r="F13" s="420" t="s">
        <v>75</v>
      </c>
      <c r="G13" s="357"/>
      <c r="H13" s="421"/>
    </row>
    <row r="14" spans="1:12" s="1" customFormat="1" ht="18.75" customHeight="1" thickBot="1">
      <c r="A14" s="92">
        <v>55</v>
      </c>
      <c r="B14" s="93">
        <v>12</v>
      </c>
      <c r="C14" s="93">
        <f>(C10*D10)+C8</f>
        <v>40667881</v>
      </c>
      <c r="D14" s="94">
        <v>0.03</v>
      </c>
      <c r="E14" s="423"/>
      <c r="F14" s="420"/>
      <c r="G14" s="357"/>
      <c r="H14" s="421"/>
    </row>
    <row r="15" spans="1:12" s="1" customFormat="1" ht="13.5" customHeight="1">
      <c r="A15" s="95" t="s">
        <v>21</v>
      </c>
      <c r="B15" s="96" t="s">
        <v>18</v>
      </c>
      <c r="C15" s="438" t="s">
        <v>13</v>
      </c>
      <c r="D15" s="439"/>
      <c r="E15" s="422">
        <f>A16*B16*C16</f>
        <v>1254000000</v>
      </c>
      <c r="F15" s="420" t="s">
        <v>76</v>
      </c>
      <c r="G15" s="357"/>
      <c r="H15" s="421"/>
    </row>
    <row r="16" spans="1:12" s="1" customFormat="1" ht="17.25" customHeight="1" thickBot="1">
      <c r="A16" s="86">
        <v>55</v>
      </c>
      <c r="B16" s="87">
        <v>12</v>
      </c>
      <c r="C16" s="440">
        <v>1900000</v>
      </c>
      <c r="D16" s="441"/>
      <c r="E16" s="423"/>
      <c r="F16" s="420"/>
      <c r="G16" s="357"/>
      <c r="H16" s="421"/>
    </row>
    <row r="17" spans="1:12" s="1" customFormat="1" ht="13.5" customHeight="1">
      <c r="A17" s="88" t="s">
        <v>21</v>
      </c>
      <c r="B17" s="80" t="s">
        <v>18</v>
      </c>
      <c r="C17" s="80" t="s">
        <v>17</v>
      </c>
      <c r="D17" s="89" t="s">
        <v>13</v>
      </c>
      <c r="E17" s="422">
        <f>A18*B18*C18*D18</f>
        <v>187440000</v>
      </c>
      <c r="F17" s="420" t="s">
        <v>54</v>
      </c>
      <c r="G17" s="357"/>
      <c r="H17" s="421"/>
    </row>
    <row r="18" spans="1:12" s="1" customFormat="1" ht="15.75" customHeight="1" thickBot="1">
      <c r="A18" s="90">
        <v>20</v>
      </c>
      <c r="B18" s="93">
        <v>12</v>
      </c>
      <c r="C18" s="97">
        <v>1</v>
      </c>
      <c r="D18" s="191">
        <v>781000</v>
      </c>
      <c r="E18" s="423"/>
      <c r="F18" s="420"/>
      <c r="G18" s="357"/>
      <c r="H18" s="421"/>
    </row>
    <row r="19" spans="1:12" s="1" customFormat="1" ht="12.75" customHeight="1">
      <c r="A19" s="88" t="s">
        <v>21</v>
      </c>
      <c r="B19" s="470" t="s">
        <v>13</v>
      </c>
      <c r="C19" s="471"/>
      <c r="D19" s="472"/>
      <c r="E19" s="422">
        <f>A20*B20</f>
        <v>2593866510</v>
      </c>
      <c r="F19" s="420" t="s">
        <v>51</v>
      </c>
      <c r="G19" s="357"/>
      <c r="H19" s="421"/>
    </row>
    <row r="20" spans="1:12" s="1" customFormat="1" ht="19.5" customHeight="1" thickBot="1">
      <c r="A20" s="92">
        <v>57</v>
      </c>
      <c r="B20" s="473">
        <v>45506430</v>
      </c>
      <c r="C20" s="473"/>
      <c r="D20" s="474"/>
      <c r="E20" s="423"/>
      <c r="F20" s="420"/>
      <c r="G20" s="357"/>
      <c r="H20" s="421"/>
    </row>
    <row r="21" spans="1:12" s="1" customFormat="1" ht="13.5" customHeight="1">
      <c r="A21" s="88" t="s">
        <v>21</v>
      </c>
      <c r="B21" s="470" t="s">
        <v>13</v>
      </c>
      <c r="C21" s="471"/>
      <c r="D21" s="472"/>
      <c r="E21" s="442">
        <f>A22*B22</f>
        <v>1334940000</v>
      </c>
      <c r="F21" s="420" t="s">
        <v>52</v>
      </c>
      <c r="G21" s="357"/>
      <c r="H21" s="421"/>
    </row>
    <row r="22" spans="1:12" s="1" customFormat="1" ht="18.75" customHeight="1" thickBot="1">
      <c r="A22" s="92">
        <v>57</v>
      </c>
      <c r="B22" s="449">
        <v>23420000</v>
      </c>
      <c r="C22" s="449"/>
      <c r="D22" s="450"/>
      <c r="E22" s="423"/>
      <c r="F22" s="420"/>
      <c r="G22" s="357"/>
      <c r="H22" s="421"/>
    </row>
    <row r="23" spans="1:12" s="1" customFormat="1" ht="13.5" customHeight="1">
      <c r="A23" s="88" t="s">
        <v>21</v>
      </c>
      <c r="B23" s="70" t="s">
        <v>17</v>
      </c>
      <c r="C23" s="443" t="s">
        <v>13</v>
      </c>
      <c r="D23" s="443"/>
      <c r="E23" s="422">
        <f>A24*B24*C24</f>
        <v>445170000</v>
      </c>
      <c r="F23" s="420" t="s">
        <v>53</v>
      </c>
      <c r="G23" s="357"/>
      <c r="H23" s="421"/>
    </row>
    <row r="24" spans="1:12" s="1" customFormat="1" ht="14.25" customHeight="1" thickBot="1">
      <c r="A24" s="92">
        <v>57</v>
      </c>
      <c r="B24" s="192">
        <v>10</v>
      </c>
      <c r="C24" s="467">
        <v>781000</v>
      </c>
      <c r="D24" s="468"/>
      <c r="E24" s="423"/>
      <c r="F24" s="420"/>
      <c r="G24" s="357"/>
      <c r="H24" s="421"/>
    </row>
    <row r="25" spans="1:12" s="1" customFormat="1" ht="14.25" customHeight="1">
      <c r="A25" s="88" t="s">
        <v>21</v>
      </c>
      <c r="B25" s="454" t="s">
        <v>13</v>
      </c>
      <c r="C25" s="455"/>
      <c r="D25" s="456"/>
      <c r="E25" s="422">
        <f>A26*B26</f>
        <v>1425000000</v>
      </c>
      <c r="F25" s="420" t="s">
        <v>83</v>
      </c>
      <c r="G25" s="357"/>
      <c r="H25" s="421"/>
    </row>
    <row r="26" spans="1:12" s="1" customFormat="1" ht="18" customHeight="1" thickBot="1">
      <c r="A26" s="132">
        <v>57</v>
      </c>
      <c r="B26" s="451">
        <v>25000000</v>
      </c>
      <c r="C26" s="452"/>
      <c r="D26" s="453"/>
      <c r="E26" s="423"/>
      <c r="F26" s="457"/>
      <c r="G26" s="458"/>
      <c r="H26" s="459"/>
    </row>
    <row r="27" spans="1:12" s="1" customFormat="1" ht="26.25" customHeight="1" thickBot="1">
      <c r="A27" s="138">
        <v>1</v>
      </c>
      <c r="B27" s="139">
        <v>12</v>
      </c>
      <c r="C27" s="463">
        <v>91182475</v>
      </c>
      <c r="D27" s="464"/>
      <c r="E27" s="217">
        <f>B27*C27</f>
        <v>1094189700</v>
      </c>
      <c r="F27" s="460" t="s">
        <v>115</v>
      </c>
      <c r="G27" s="461"/>
      <c r="H27" s="462"/>
      <c r="J27" s="140"/>
      <c r="K27" s="190"/>
      <c r="L27" s="130"/>
    </row>
    <row r="28" spans="1:12" s="1" customFormat="1" ht="26.25" customHeight="1" thickBot="1">
      <c r="A28" s="138">
        <v>1</v>
      </c>
      <c r="B28" s="212">
        <v>12</v>
      </c>
      <c r="C28" s="418">
        <v>75919920</v>
      </c>
      <c r="D28" s="419"/>
      <c r="E28" s="217">
        <f>C28*B28</f>
        <v>911039040</v>
      </c>
      <c r="F28" s="209"/>
      <c r="G28" s="210"/>
      <c r="H28" s="211" t="s">
        <v>154</v>
      </c>
      <c r="J28" s="140"/>
      <c r="K28" s="190"/>
      <c r="L28" s="130"/>
    </row>
    <row r="29" spans="1:12" s="1" customFormat="1" ht="24.75" customHeight="1" thickBot="1">
      <c r="A29" s="465"/>
      <c r="B29" s="466"/>
      <c r="C29" s="466"/>
      <c r="D29" s="466"/>
      <c r="E29" s="134">
        <f>SUM(E7:E28)</f>
        <v>43235860189.800003</v>
      </c>
      <c r="F29" s="447" t="s">
        <v>28</v>
      </c>
      <c r="G29" s="447"/>
      <c r="H29" s="448"/>
      <c r="J29" s="140"/>
      <c r="L29" s="190"/>
    </row>
    <row r="30" spans="1:12">
      <c r="A30" s="445"/>
      <c r="B30" s="446"/>
      <c r="C30" s="446"/>
      <c r="D30" s="446"/>
      <c r="E30" s="446"/>
      <c r="F30" s="446"/>
      <c r="G30" s="446"/>
      <c r="H30" s="446"/>
    </row>
    <row r="31" spans="1:12">
      <c r="B31" s="444" t="s">
        <v>122</v>
      </c>
      <c r="C31" s="444"/>
      <c r="D31" s="444"/>
      <c r="E31" s="444"/>
      <c r="F31" s="444"/>
      <c r="G31" s="444"/>
      <c r="H31" s="444"/>
    </row>
    <row r="32" spans="1:12">
      <c r="A32">
        <v>53</v>
      </c>
      <c r="C32" s="444" t="s">
        <v>155</v>
      </c>
      <c r="D32" s="444"/>
      <c r="E32" s="444"/>
      <c r="F32" s="444"/>
      <c r="G32" s="444"/>
      <c r="H32" s="444"/>
    </row>
  </sheetData>
  <mergeCells count="48">
    <mergeCell ref="C24:D24"/>
    <mergeCell ref="I7:I8"/>
    <mergeCell ref="E13:E14"/>
    <mergeCell ref="B31:H31"/>
    <mergeCell ref="F13:H14"/>
    <mergeCell ref="E15:E16"/>
    <mergeCell ref="F15:H16"/>
    <mergeCell ref="B19:D19"/>
    <mergeCell ref="C15:D15"/>
    <mergeCell ref="C16:D16"/>
    <mergeCell ref="F17:H18"/>
    <mergeCell ref="F19:H20"/>
    <mergeCell ref="E19:E20"/>
    <mergeCell ref="E17:E18"/>
    <mergeCell ref="B21:D21"/>
    <mergeCell ref="B20:D20"/>
    <mergeCell ref="F21:H22"/>
    <mergeCell ref="C23:D23"/>
    <mergeCell ref="C32:H32"/>
    <mergeCell ref="A30:H30"/>
    <mergeCell ref="F29:H29"/>
    <mergeCell ref="B22:D22"/>
    <mergeCell ref="E23:E24"/>
    <mergeCell ref="F23:H24"/>
    <mergeCell ref="B26:D26"/>
    <mergeCell ref="B25:D25"/>
    <mergeCell ref="E25:E26"/>
    <mergeCell ref="F25:H26"/>
    <mergeCell ref="F27:H27"/>
    <mergeCell ref="C27:D27"/>
    <mergeCell ref="A29:D29"/>
    <mergeCell ref="E21:E22"/>
    <mergeCell ref="C28:D28"/>
    <mergeCell ref="F11:H12"/>
    <mergeCell ref="E11:E12"/>
    <mergeCell ref="F9:H10"/>
    <mergeCell ref="G1:H1"/>
    <mergeCell ref="E7:E8"/>
    <mergeCell ref="A2:H2"/>
    <mergeCell ref="A3:H3"/>
    <mergeCell ref="A4:H4"/>
    <mergeCell ref="A5:D6"/>
    <mergeCell ref="F5:H6"/>
    <mergeCell ref="E5:E6"/>
    <mergeCell ref="F7:H8"/>
    <mergeCell ref="C7:D7"/>
    <mergeCell ref="C8:D8"/>
    <mergeCell ref="E9:E10"/>
  </mergeCells>
  <printOptions horizontalCentered="1"/>
  <pageMargins left="0" right="0" top="0" bottom="0" header="0" footer="0.23622047244094491"/>
  <pageSetup paperSize="9" scale="85" orientation="landscape" horizontalDpi="300" verticalDpi="300" r:id="rId1"/>
  <headerFooter scaleWithDoc="0">
    <oddFooter>&amp;L&amp;"2  Nazanin,Regular"&amp;12صفحه5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zoomScale="90" zoomScaleNormal="90" workbookViewId="0">
      <selection activeCell="H1" sqref="A1:H22"/>
    </sheetView>
  </sheetViews>
  <sheetFormatPr defaultRowHeight="14.25"/>
  <cols>
    <col min="1" max="1" width="14.625" customWidth="1"/>
    <col min="2" max="2" width="6.75" style="9" customWidth="1"/>
    <col min="3" max="3" width="12.125" style="9" customWidth="1"/>
    <col min="4" max="4" width="18.125" style="9" customWidth="1"/>
    <col min="5" max="5" width="7.375" customWidth="1"/>
    <col min="6" max="6" width="4.375" customWidth="1"/>
    <col min="7" max="7" width="16.625" customWidth="1"/>
    <col min="8" max="8" width="20.625" customWidth="1"/>
  </cols>
  <sheetData>
    <row r="1" spans="1:8" s="5" customFormat="1" ht="19.5" customHeight="1" thickBot="1">
      <c r="A1" s="33"/>
      <c r="B1" s="34"/>
      <c r="C1" s="34"/>
      <c r="D1" s="34"/>
      <c r="E1" s="35">
        <v>1</v>
      </c>
      <c r="F1" s="45"/>
      <c r="G1" s="45"/>
      <c r="H1" s="48" t="s">
        <v>61</v>
      </c>
    </row>
    <row r="2" spans="1:8" s="8" customFormat="1" ht="27.75" customHeight="1">
      <c r="A2" s="341" t="s">
        <v>1</v>
      </c>
      <c r="B2" s="341"/>
      <c r="C2" s="341"/>
      <c r="D2" s="341"/>
      <c r="E2" s="341"/>
      <c r="F2" s="341"/>
      <c r="G2" s="341"/>
      <c r="H2" s="341"/>
    </row>
    <row r="3" spans="1:8" s="8" customFormat="1" ht="23.25" customHeight="1">
      <c r="A3" s="341" t="s">
        <v>84</v>
      </c>
      <c r="B3" s="341"/>
      <c r="C3" s="341"/>
      <c r="D3" s="341"/>
      <c r="E3" s="341"/>
      <c r="F3" s="341"/>
      <c r="G3" s="341"/>
      <c r="H3" s="341"/>
    </row>
    <row r="4" spans="1:8" s="8" customFormat="1" ht="21.75" customHeight="1" thickBot="1">
      <c r="A4" s="341" t="s">
        <v>138</v>
      </c>
      <c r="B4" s="341"/>
      <c r="C4" s="341"/>
      <c r="D4" s="341"/>
      <c r="E4" s="341"/>
      <c r="F4" s="341"/>
      <c r="G4" s="341"/>
      <c r="H4" s="341"/>
    </row>
    <row r="5" spans="1:8" s="12" customFormat="1" ht="20.25" customHeight="1">
      <c r="A5" s="491" t="s">
        <v>73</v>
      </c>
      <c r="B5" s="498" t="s">
        <v>47</v>
      </c>
      <c r="C5" s="498"/>
      <c r="D5" s="498" t="s">
        <v>137</v>
      </c>
      <c r="E5" s="426" t="s">
        <v>0</v>
      </c>
      <c r="F5" s="426"/>
      <c r="G5" s="426"/>
      <c r="H5" s="429"/>
    </row>
    <row r="6" spans="1:8" s="1" customFormat="1" ht="16.5" customHeight="1" thickBot="1">
      <c r="A6" s="492"/>
      <c r="B6" s="107" t="s">
        <v>18</v>
      </c>
      <c r="C6" s="107" t="s">
        <v>13</v>
      </c>
      <c r="D6" s="499"/>
      <c r="E6" s="428"/>
      <c r="F6" s="428"/>
      <c r="G6" s="428"/>
      <c r="H6" s="497"/>
    </row>
    <row r="7" spans="1:8" s="1" customFormat="1" ht="29.25" customHeight="1">
      <c r="A7" s="121"/>
      <c r="B7" s="110">
        <v>12</v>
      </c>
      <c r="C7" s="69">
        <v>2500000</v>
      </c>
      <c r="D7" s="111">
        <f>C7*B7</f>
        <v>30000000</v>
      </c>
      <c r="E7" s="493" t="s">
        <v>99</v>
      </c>
      <c r="F7" s="493"/>
      <c r="G7" s="493"/>
      <c r="H7" s="494"/>
    </row>
    <row r="8" spans="1:8" s="1" customFormat="1" ht="30" customHeight="1">
      <c r="A8" s="122"/>
      <c r="B8" s="81">
        <v>12</v>
      </c>
      <c r="C8" s="82">
        <v>28000000</v>
      </c>
      <c r="D8" s="83">
        <f>C8*B8</f>
        <v>336000000</v>
      </c>
      <c r="E8" s="495" t="s">
        <v>100</v>
      </c>
      <c r="F8" s="495"/>
      <c r="G8" s="495"/>
      <c r="H8" s="496"/>
    </row>
    <row r="9" spans="1:8" s="1" customFormat="1" ht="30" customHeight="1">
      <c r="A9" s="122"/>
      <c r="B9" s="84">
        <v>12</v>
      </c>
      <c r="C9" s="85">
        <v>7000000</v>
      </c>
      <c r="D9" s="82">
        <f>C9*B9</f>
        <v>84000000</v>
      </c>
      <c r="E9" s="475" t="s">
        <v>101</v>
      </c>
      <c r="F9" s="475"/>
      <c r="G9" s="475"/>
      <c r="H9" s="476"/>
    </row>
    <row r="10" spans="1:8" s="1" customFormat="1" ht="30" customHeight="1">
      <c r="A10" s="122"/>
      <c r="B10" s="84">
        <v>12</v>
      </c>
      <c r="C10" s="85">
        <v>15833333</v>
      </c>
      <c r="D10" s="219">
        <v>190000000</v>
      </c>
      <c r="E10" s="475" t="s">
        <v>102</v>
      </c>
      <c r="F10" s="475"/>
      <c r="G10" s="475"/>
      <c r="H10" s="476"/>
    </row>
    <row r="11" spans="1:8" s="1" customFormat="1" ht="29.25" customHeight="1">
      <c r="A11" s="122"/>
      <c r="B11" s="84">
        <v>12</v>
      </c>
      <c r="C11" s="85">
        <v>50000000</v>
      </c>
      <c r="D11" s="219">
        <f>C11*B11</f>
        <v>600000000</v>
      </c>
      <c r="E11" s="475" t="s">
        <v>103</v>
      </c>
      <c r="F11" s="475"/>
      <c r="G11" s="475"/>
      <c r="H11" s="476"/>
    </row>
    <row r="12" spans="1:8" s="1" customFormat="1" ht="28.5" customHeight="1">
      <c r="A12" s="123"/>
      <c r="B12" s="84">
        <v>12</v>
      </c>
      <c r="C12" s="85">
        <v>66666666</v>
      </c>
      <c r="D12" s="133">
        <v>800000000</v>
      </c>
      <c r="E12" s="475" t="s">
        <v>104</v>
      </c>
      <c r="F12" s="475"/>
      <c r="G12" s="475"/>
      <c r="H12" s="476"/>
    </row>
    <row r="13" spans="1:8" s="1" customFormat="1" ht="29.25" customHeight="1">
      <c r="A13" s="123"/>
      <c r="B13" s="84">
        <v>12</v>
      </c>
      <c r="C13" s="85">
        <v>56666666</v>
      </c>
      <c r="D13" s="82">
        <v>680000000</v>
      </c>
      <c r="E13" s="475" t="s">
        <v>105</v>
      </c>
      <c r="F13" s="475"/>
      <c r="G13" s="475"/>
      <c r="H13" s="476"/>
    </row>
    <row r="14" spans="1:8" s="1" customFormat="1" ht="27.75" customHeight="1">
      <c r="A14" s="123"/>
      <c r="B14" s="84">
        <v>12</v>
      </c>
      <c r="C14" s="85">
        <v>100000000</v>
      </c>
      <c r="D14" s="82">
        <f>C14*B14</f>
        <v>1200000000</v>
      </c>
      <c r="E14" s="475" t="s">
        <v>106</v>
      </c>
      <c r="F14" s="475"/>
      <c r="G14" s="475"/>
      <c r="H14" s="476"/>
    </row>
    <row r="15" spans="1:8" s="1" customFormat="1" ht="32.25" customHeight="1">
      <c r="A15" s="123"/>
      <c r="B15" s="84">
        <v>12</v>
      </c>
      <c r="C15" s="85">
        <v>10000000</v>
      </c>
      <c r="D15" s="133">
        <v>120000000</v>
      </c>
      <c r="E15" s="475" t="s">
        <v>107</v>
      </c>
      <c r="F15" s="475"/>
      <c r="G15" s="475"/>
      <c r="H15" s="476"/>
    </row>
    <row r="16" spans="1:8" s="1" customFormat="1" ht="24.75" customHeight="1">
      <c r="A16" s="123"/>
      <c r="B16" s="489">
        <v>12</v>
      </c>
      <c r="C16" s="487">
        <v>141666666</v>
      </c>
      <c r="D16" s="485">
        <v>1700000000</v>
      </c>
      <c r="E16" s="475" t="s">
        <v>108</v>
      </c>
      <c r="F16" s="475"/>
      <c r="G16" s="475"/>
      <c r="H16" s="476"/>
    </row>
    <row r="17" spans="1:8" s="1" customFormat="1" ht="23.25" customHeight="1">
      <c r="A17" s="123"/>
      <c r="B17" s="490"/>
      <c r="C17" s="488"/>
      <c r="D17" s="486"/>
      <c r="E17" s="475" t="s">
        <v>109</v>
      </c>
      <c r="F17" s="475"/>
      <c r="G17" s="475"/>
      <c r="H17" s="476"/>
    </row>
    <row r="18" spans="1:8" s="1" customFormat="1" ht="30" customHeight="1">
      <c r="A18" s="123"/>
      <c r="B18" s="84">
        <v>12</v>
      </c>
      <c r="C18" s="85">
        <v>40000000</v>
      </c>
      <c r="D18" s="82">
        <f>B18*C18</f>
        <v>480000000</v>
      </c>
      <c r="E18" s="475" t="s">
        <v>110</v>
      </c>
      <c r="F18" s="475"/>
      <c r="G18" s="475"/>
      <c r="H18" s="476"/>
    </row>
    <row r="19" spans="1:8" s="1" customFormat="1" ht="30" customHeight="1">
      <c r="A19" s="135"/>
      <c r="B19" s="136">
        <v>12</v>
      </c>
      <c r="C19" s="137">
        <v>25000000</v>
      </c>
      <c r="D19" s="133">
        <f>C19*B19</f>
        <v>300000000</v>
      </c>
      <c r="E19" s="482" t="s">
        <v>116</v>
      </c>
      <c r="F19" s="483"/>
      <c r="G19" s="483"/>
      <c r="H19" s="484"/>
    </row>
    <row r="20" spans="1:8" s="1" customFormat="1" ht="27.75" customHeight="1">
      <c r="A20" s="123"/>
      <c r="B20" s="84"/>
      <c r="C20" s="85">
        <v>0</v>
      </c>
      <c r="D20" s="133">
        <v>200000000</v>
      </c>
      <c r="E20" s="475" t="s">
        <v>117</v>
      </c>
      <c r="F20" s="475"/>
      <c r="G20" s="475"/>
      <c r="H20" s="476"/>
    </row>
    <row r="21" spans="1:8" s="1" customFormat="1" ht="27" customHeight="1" thickBot="1">
      <c r="A21" s="124"/>
      <c r="B21" s="112">
        <v>12</v>
      </c>
      <c r="C21" s="113">
        <v>50000000</v>
      </c>
      <c r="D21" s="186">
        <f>C21*B21</f>
        <v>600000000</v>
      </c>
      <c r="E21" s="480" t="s">
        <v>114</v>
      </c>
      <c r="F21" s="480"/>
      <c r="G21" s="480"/>
      <c r="H21" s="481"/>
    </row>
    <row r="22" spans="1:8" s="1" customFormat="1" ht="27" customHeight="1" thickBot="1">
      <c r="A22" s="126">
        <f>SUM(A7:A21)</f>
        <v>0</v>
      </c>
      <c r="B22" s="477"/>
      <c r="C22" s="477"/>
      <c r="D22" s="114">
        <f>SUM(D7:D21)</f>
        <v>7320000000</v>
      </c>
      <c r="E22" s="478" t="s">
        <v>2</v>
      </c>
      <c r="F22" s="478"/>
      <c r="G22" s="478"/>
      <c r="H22" s="479"/>
    </row>
  </sheetData>
  <mergeCells count="27">
    <mergeCell ref="A2:H2"/>
    <mergeCell ref="A4:H4"/>
    <mergeCell ref="A3:H3"/>
    <mergeCell ref="A5:A6"/>
    <mergeCell ref="E12:H12"/>
    <mergeCell ref="E7:H7"/>
    <mergeCell ref="E8:H8"/>
    <mergeCell ref="E10:H10"/>
    <mergeCell ref="E11:H11"/>
    <mergeCell ref="E5:H6"/>
    <mergeCell ref="B5:C5"/>
    <mergeCell ref="D5:D6"/>
    <mergeCell ref="E9:H9"/>
    <mergeCell ref="E15:H15"/>
    <mergeCell ref="E13:H13"/>
    <mergeCell ref="E14:H14"/>
    <mergeCell ref="B22:C22"/>
    <mergeCell ref="E17:H17"/>
    <mergeCell ref="E22:H22"/>
    <mergeCell ref="E21:H21"/>
    <mergeCell ref="E16:H16"/>
    <mergeCell ref="E18:H18"/>
    <mergeCell ref="E20:H20"/>
    <mergeCell ref="E19:H19"/>
    <mergeCell ref="D16:D17"/>
    <mergeCell ref="C16:C17"/>
    <mergeCell ref="B16:B17"/>
  </mergeCells>
  <printOptions horizontalCentered="1"/>
  <pageMargins left="0" right="0" top="0" bottom="0" header="0" footer="0"/>
  <pageSetup paperSize="9" scale="80" orientation="landscape" horizontalDpi="300" verticalDpi="300" r:id="rId1"/>
  <headerFooter>
    <oddFooter>&amp;L&amp;"2  Nazanin,Regular"&amp;12صفحه6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8"/>
  <sheetViews>
    <sheetView topLeftCell="A3" zoomScale="70" zoomScaleNormal="70" workbookViewId="0">
      <selection activeCell="K1" sqref="A1:K37"/>
    </sheetView>
  </sheetViews>
  <sheetFormatPr defaultRowHeight="14.25"/>
  <cols>
    <col min="1" max="1" width="19.875" customWidth="1"/>
    <col min="2" max="2" width="7" style="10" customWidth="1"/>
    <col min="3" max="3" width="7.875" style="10" customWidth="1"/>
    <col min="4" max="4" width="11.375" style="10" customWidth="1"/>
    <col min="5" max="5" width="20.625" style="10" customWidth="1"/>
    <col min="6" max="6" width="22" style="10" customWidth="1"/>
    <col min="7" max="7" width="23.25" customWidth="1"/>
    <col min="8" max="8" width="14.875" customWidth="1"/>
    <col min="9" max="9" width="7.75" customWidth="1"/>
    <col min="10" max="10" width="19" customWidth="1"/>
    <col min="11" max="11" width="26.875" customWidth="1"/>
    <col min="13" max="13" width="10.875" bestFit="1" customWidth="1"/>
  </cols>
  <sheetData>
    <row r="1" spans="1:11" s="4" customFormat="1" ht="24" customHeight="1" thickBot="1">
      <c r="A1" s="33"/>
      <c r="B1" s="36"/>
      <c r="C1" s="36"/>
      <c r="D1" s="36"/>
      <c r="E1" s="36"/>
      <c r="F1" s="36"/>
      <c r="G1" s="29"/>
      <c r="H1" s="30"/>
      <c r="I1" s="30"/>
      <c r="J1" s="30"/>
      <c r="K1" s="46" t="s">
        <v>41</v>
      </c>
    </row>
    <row r="2" spans="1:11" s="8" customFormat="1" ht="27.75" customHeight="1">
      <c r="A2" s="341" t="s">
        <v>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</row>
    <row r="3" spans="1:11" s="8" customFormat="1" ht="25.5" customHeight="1">
      <c r="A3" s="341" t="s">
        <v>4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</row>
    <row r="4" spans="1:11" s="8" customFormat="1" ht="25.5" customHeight="1" thickBot="1">
      <c r="A4" s="343" t="s">
        <v>138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</row>
    <row r="5" spans="1:11" s="12" customFormat="1" ht="19.5" customHeight="1">
      <c r="A5" s="559" t="s">
        <v>73</v>
      </c>
      <c r="B5" s="567" t="s">
        <v>47</v>
      </c>
      <c r="C5" s="568"/>
      <c r="D5" s="568"/>
      <c r="E5" s="568"/>
      <c r="F5" s="568"/>
      <c r="G5" s="585" t="s">
        <v>137</v>
      </c>
      <c r="H5" s="563" t="s">
        <v>0</v>
      </c>
      <c r="I5" s="563"/>
      <c r="J5" s="563"/>
      <c r="K5" s="564"/>
    </row>
    <row r="6" spans="1:11" s="1" customFormat="1" ht="26.25" customHeight="1" thickBot="1">
      <c r="A6" s="560"/>
      <c r="B6" s="162" t="s">
        <v>31</v>
      </c>
      <c r="C6" s="163" t="s">
        <v>35</v>
      </c>
      <c r="D6" s="164" t="s">
        <v>18</v>
      </c>
      <c r="E6" s="587" t="s">
        <v>13</v>
      </c>
      <c r="F6" s="587"/>
      <c r="G6" s="586"/>
      <c r="H6" s="565"/>
      <c r="I6" s="565"/>
      <c r="J6" s="565"/>
      <c r="K6" s="566"/>
    </row>
    <row r="7" spans="1:11" s="1" customFormat="1" ht="21" customHeight="1">
      <c r="A7" s="593"/>
      <c r="B7" s="170"/>
      <c r="C7" s="165"/>
      <c r="D7" s="165"/>
      <c r="E7" s="165"/>
      <c r="F7" s="171"/>
      <c r="G7" s="596">
        <v>4000000000</v>
      </c>
      <c r="H7" s="572" t="s">
        <v>119</v>
      </c>
      <c r="I7" s="572"/>
      <c r="J7" s="573"/>
      <c r="K7" s="537"/>
    </row>
    <row r="8" spans="1:11" s="1" customFormat="1" ht="21" customHeight="1">
      <c r="A8" s="594"/>
      <c r="B8" s="172"/>
      <c r="C8" s="141"/>
      <c r="D8" s="141"/>
      <c r="E8" s="141"/>
      <c r="F8" s="173"/>
      <c r="G8" s="597"/>
      <c r="H8" s="574"/>
      <c r="I8" s="574"/>
      <c r="J8" s="575"/>
      <c r="K8" s="538"/>
    </row>
    <row r="9" spans="1:11" s="1" customFormat="1" ht="24" customHeight="1">
      <c r="A9" s="595"/>
      <c r="B9" s="172"/>
      <c r="C9" s="141"/>
      <c r="D9" s="141"/>
      <c r="E9" s="141"/>
      <c r="F9" s="173"/>
      <c r="G9" s="598"/>
      <c r="H9" s="576"/>
      <c r="I9" s="576"/>
      <c r="J9" s="569"/>
      <c r="K9" s="538"/>
    </row>
    <row r="10" spans="1:11" s="1" customFormat="1" ht="25.5" customHeight="1" thickBot="1">
      <c r="A10" s="129"/>
      <c r="B10" s="174"/>
      <c r="C10" s="142"/>
      <c r="D10" s="142"/>
      <c r="E10" s="142"/>
      <c r="F10" s="175"/>
      <c r="G10" s="166">
        <v>1500000000</v>
      </c>
      <c r="H10" s="548" t="s">
        <v>85</v>
      </c>
      <c r="I10" s="549"/>
      <c r="J10" s="549"/>
      <c r="K10" s="538"/>
    </row>
    <row r="11" spans="1:11" s="1" customFormat="1" ht="38.25" customHeight="1">
      <c r="A11" s="127"/>
      <c r="B11" s="77">
        <v>11</v>
      </c>
      <c r="C11" s="78">
        <v>70</v>
      </c>
      <c r="D11" s="153">
        <v>12</v>
      </c>
      <c r="E11" s="353">
        <v>600000</v>
      </c>
      <c r="F11" s="354"/>
      <c r="G11" s="167">
        <f>B11*C11*D11*E11</f>
        <v>5544000000</v>
      </c>
      <c r="H11" s="578" t="s">
        <v>34</v>
      </c>
      <c r="I11" s="579"/>
      <c r="J11" s="579"/>
      <c r="K11" s="538"/>
    </row>
    <row r="12" spans="1:11" s="1" customFormat="1" ht="24.75" customHeight="1">
      <c r="A12" s="128"/>
      <c r="B12" s="557">
        <v>60</v>
      </c>
      <c r="C12" s="558"/>
      <c r="D12" s="151">
        <v>12</v>
      </c>
      <c r="E12" s="294">
        <v>1300000</v>
      </c>
      <c r="F12" s="588"/>
      <c r="G12" s="168">
        <f>B12*D12*E12</f>
        <v>936000000</v>
      </c>
      <c r="H12" s="551" t="s">
        <v>129</v>
      </c>
      <c r="I12" s="552"/>
      <c r="J12" s="552"/>
      <c r="K12" s="538"/>
    </row>
    <row r="13" spans="1:11" s="1" customFormat="1" ht="30" customHeight="1">
      <c r="A13" s="128"/>
      <c r="B13" s="194">
        <v>85</v>
      </c>
      <c r="C13" s="151">
        <v>10</v>
      </c>
      <c r="D13" s="151">
        <v>12</v>
      </c>
      <c r="E13" s="577">
        <v>600000</v>
      </c>
      <c r="F13" s="302"/>
      <c r="G13" s="168">
        <f>B13*C13*D13*E13</f>
        <v>6120000000</v>
      </c>
      <c r="H13" s="580" t="s">
        <v>150</v>
      </c>
      <c r="I13" s="581"/>
      <c r="J13" s="581"/>
      <c r="K13" s="538"/>
    </row>
    <row r="14" spans="1:11" s="1" customFormat="1" ht="30" customHeight="1">
      <c r="A14" s="128"/>
      <c r="B14" s="194">
        <v>12</v>
      </c>
      <c r="C14" s="151">
        <v>10</v>
      </c>
      <c r="D14" s="151">
        <v>12</v>
      </c>
      <c r="E14" s="577">
        <v>600000</v>
      </c>
      <c r="F14" s="302"/>
      <c r="G14" s="168">
        <f>B14*C14*D14*E14</f>
        <v>864000000</v>
      </c>
      <c r="H14" s="582" t="s">
        <v>153</v>
      </c>
      <c r="I14" s="583"/>
      <c r="J14" s="580"/>
      <c r="K14" s="538"/>
    </row>
    <row r="15" spans="1:11" s="1" customFormat="1" ht="23.25" customHeight="1" thickBot="1">
      <c r="A15" s="128"/>
      <c r="B15" s="176"/>
      <c r="C15" s="143"/>
      <c r="D15" s="143"/>
      <c r="E15" s="143"/>
      <c r="F15" s="177"/>
      <c r="G15" s="166">
        <v>5000000000</v>
      </c>
      <c r="H15" s="540" t="s">
        <v>151</v>
      </c>
      <c r="I15" s="541"/>
      <c r="J15" s="541"/>
      <c r="K15" s="539"/>
    </row>
    <row r="16" spans="1:11" s="1" customFormat="1" ht="17.25" customHeight="1">
      <c r="A16" s="561"/>
      <c r="B16" s="589" t="s">
        <v>21</v>
      </c>
      <c r="C16" s="590"/>
      <c r="D16" s="157" t="s">
        <v>18</v>
      </c>
      <c r="E16" s="590" t="s">
        <v>13</v>
      </c>
      <c r="F16" s="591"/>
      <c r="G16" s="514">
        <f>B17*D17*E17</f>
        <v>720000000</v>
      </c>
      <c r="H16" s="569" t="s">
        <v>118</v>
      </c>
      <c r="I16" s="570"/>
      <c r="J16" s="570"/>
      <c r="K16" s="571"/>
    </row>
    <row r="17" spans="1:11" s="1" customFormat="1" ht="20.25" customHeight="1">
      <c r="A17" s="562"/>
      <c r="B17" s="279">
        <v>3</v>
      </c>
      <c r="C17" s="294"/>
      <c r="D17" s="144">
        <v>12</v>
      </c>
      <c r="E17" s="294">
        <v>20000000</v>
      </c>
      <c r="F17" s="588"/>
      <c r="G17" s="514"/>
      <c r="H17" s="505"/>
      <c r="I17" s="357"/>
      <c r="J17" s="357"/>
      <c r="K17" s="421"/>
    </row>
    <row r="18" spans="1:11" s="1" customFormat="1" ht="15.75" customHeight="1">
      <c r="A18" s="502"/>
      <c r="B18" s="75" t="s">
        <v>31</v>
      </c>
      <c r="C18" s="156" t="s">
        <v>22</v>
      </c>
      <c r="D18" s="156" t="s">
        <v>18</v>
      </c>
      <c r="E18" s="528" t="s">
        <v>13</v>
      </c>
      <c r="F18" s="592"/>
      <c r="G18" s="504">
        <f>B19*C19*D19*E19</f>
        <v>2160000000</v>
      </c>
      <c r="H18" s="505" t="s">
        <v>145</v>
      </c>
      <c r="I18" s="357"/>
      <c r="J18" s="357"/>
      <c r="K18" s="421"/>
    </row>
    <row r="19" spans="1:11" s="1" customFormat="1" ht="18.75" customHeight="1" thickBot="1">
      <c r="A19" s="584"/>
      <c r="B19" s="76">
        <v>6</v>
      </c>
      <c r="C19" s="158">
        <v>50</v>
      </c>
      <c r="D19" s="158">
        <v>12</v>
      </c>
      <c r="E19" s="599">
        <v>600000</v>
      </c>
      <c r="F19" s="600"/>
      <c r="G19" s="504"/>
      <c r="H19" s="553"/>
      <c r="I19" s="458"/>
      <c r="J19" s="458"/>
      <c r="K19" s="459"/>
    </row>
    <row r="20" spans="1:11" s="1" customFormat="1" ht="15.75" customHeight="1">
      <c r="A20" s="602"/>
      <c r="B20" s="195" t="s">
        <v>21</v>
      </c>
      <c r="C20" s="543" t="s">
        <v>18</v>
      </c>
      <c r="D20" s="543"/>
      <c r="E20" s="543" t="s">
        <v>44</v>
      </c>
      <c r="F20" s="544"/>
      <c r="G20" s="514">
        <f>B21*C21*E21</f>
        <v>3240000000</v>
      </c>
      <c r="H20" s="542" t="s">
        <v>146</v>
      </c>
      <c r="I20" s="543"/>
      <c r="J20" s="543"/>
      <c r="K20" s="544"/>
    </row>
    <row r="21" spans="1:11" s="1" customFormat="1" ht="21" customHeight="1">
      <c r="A21" s="503"/>
      <c r="B21" s="196">
        <v>6</v>
      </c>
      <c r="C21" s="601">
        <v>12</v>
      </c>
      <c r="D21" s="601"/>
      <c r="E21" s="294">
        <v>45000000</v>
      </c>
      <c r="F21" s="588"/>
      <c r="G21" s="514"/>
      <c r="H21" s="545"/>
      <c r="I21" s="546"/>
      <c r="J21" s="546"/>
      <c r="K21" s="547"/>
    </row>
    <row r="22" spans="1:11" s="1" customFormat="1" ht="14.25" customHeight="1">
      <c r="A22" s="502"/>
      <c r="B22" s="536" t="s">
        <v>42</v>
      </c>
      <c r="C22" s="519"/>
      <c r="D22" s="519" t="s">
        <v>43</v>
      </c>
      <c r="E22" s="519" t="s">
        <v>13</v>
      </c>
      <c r="F22" s="520"/>
      <c r="G22" s="514">
        <v>896000000</v>
      </c>
      <c r="H22" s="527" t="s">
        <v>91</v>
      </c>
      <c r="I22" s="528"/>
      <c r="J22" s="528"/>
      <c r="K22" s="529"/>
    </row>
    <row r="23" spans="1:11" s="1" customFormat="1" ht="16.5" customHeight="1">
      <c r="A23" s="602"/>
      <c r="B23" s="536"/>
      <c r="C23" s="519"/>
      <c r="D23" s="519"/>
      <c r="E23" s="151" t="s">
        <v>86</v>
      </c>
      <c r="F23" s="178" t="s">
        <v>46</v>
      </c>
      <c r="G23" s="514"/>
      <c r="H23" s="527"/>
      <c r="I23" s="528"/>
      <c r="J23" s="528"/>
      <c r="K23" s="529"/>
    </row>
    <row r="24" spans="1:11" s="1" customFormat="1" ht="18.75" customHeight="1">
      <c r="A24" s="503"/>
      <c r="B24" s="550">
        <v>800000</v>
      </c>
      <c r="C24" s="523"/>
      <c r="D24" s="155">
        <v>4</v>
      </c>
      <c r="E24" s="79">
        <v>320</v>
      </c>
      <c r="F24" s="179">
        <v>240</v>
      </c>
      <c r="G24" s="514"/>
      <c r="H24" s="527"/>
      <c r="I24" s="528"/>
      <c r="J24" s="528"/>
      <c r="K24" s="529"/>
    </row>
    <row r="25" spans="1:11" s="1" customFormat="1" ht="18.75" customHeight="1">
      <c r="A25" s="502"/>
      <c r="B25" s="536" t="s">
        <v>12</v>
      </c>
      <c r="C25" s="519"/>
      <c r="D25" s="519"/>
      <c r="E25" s="519" t="s">
        <v>13</v>
      </c>
      <c r="F25" s="520"/>
      <c r="G25" s="504">
        <v>2730000000</v>
      </c>
      <c r="H25" s="527" t="s">
        <v>38</v>
      </c>
      <c r="I25" s="528"/>
      <c r="J25" s="528"/>
      <c r="K25" s="529"/>
    </row>
    <row r="26" spans="1:11" s="1" customFormat="1" ht="21" customHeight="1">
      <c r="A26" s="503"/>
      <c r="B26" s="550">
        <v>13000</v>
      </c>
      <c r="C26" s="523"/>
      <c r="D26" s="523"/>
      <c r="E26" s="523">
        <v>210000</v>
      </c>
      <c r="F26" s="524"/>
      <c r="G26" s="504"/>
      <c r="H26" s="527"/>
      <c r="I26" s="528"/>
      <c r="J26" s="528"/>
      <c r="K26" s="529"/>
    </row>
    <row r="27" spans="1:11" s="1" customFormat="1" ht="27" customHeight="1">
      <c r="A27" s="128"/>
      <c r="B27" s="554"/>
      <c r="C27" s="555"/>
      <c r="D27" s="555"/>
      <c r="E27" s="555"/>
      <c r="F27" s="556"/>
      <c r="G27" s="168">
        <v>1000000000</v>
      </c>
      <c r="H27" s="505" t="s">
        <v>147</v>
      </c>
      <c r="I27" s="357"/>
      <c r="J27" s="357"/>
      <c r="K27" s="421"/>
    </row>
    <row r="28" spans="1:11" s="1" customFormat="1" ht="25.5" customHeight="1">
      <c r="A28" s="128"/>
      <c r="B28" s="506"/>
      <c r="C28" s="507"/>
      <c r="D28" s="507"/>
      <c r="E28" s="507"/>
      <c r="F28" s="508"/>
      <c r="G28" s="166">
        <v>3000000000</v>
      </c>
      <c r="H28" s="533" t="s">
        <v>148</v>
      </c>
      <c r="I28" s="534"/>
      <c r="J28" s="534"/>
      <c r="K28" s="535"/>
    </row>
    <row r="29" spans="1:11" s="1" customFormat="1" ht="18" customHeight="1">
      <c r="A29" s="502"/>
      <c r="B29" s="506"/>
      <c r="C29" s="507"/>
      <c r="D29" s="507"/>
      <c r="E29" s="507"/>
      <c r="F29" s="508"/>
      <c r="G29" s="504">
        <v>1000000000</v>
      </c>
      <c r="H29" s="505" t="s">
        <v>67</v>
      </c>
      <c r="I29" s="357"/>
      <c r="J29" s="357"/>
      <c r="K29" s="421"/>
    </row>
    <row r="30" spans="1:11" s="1" customFormat="1" ht="7.5" customHeight="1">
      <c r="A30" s="503"/>
      <c r="B30" s="509"/>
      <c r="C30" s="507"/>
      <c r="D30" s="507"/>
      <c r="E30" s="507"/>
      <c r="F30" s="508"/>
      <c r="G30" s="504"/>
      <c r="H30" s="505"/>
      <c r="I30" s="357"/>
      <c r="J30" s="357"/>
      <c r="K30" s="421"/>
    </row>
    <row r="31" spans="1:11" s="1" customFormat="1" ht="15" customHeight="1">
      <c r="A31" s="502"/>
      <c r="B31" s="525" t="s">
        <v>21</v>
      </c>
      <c r="C31" s="526"/>
      <c r="D31" s="526"/>
      <c r="E31" s="519" t="s">
        <v>13</v>
      </c>
      <c r="F31" s="520"/>
      <c r="G31" s="514">
        <f>B32*E32</f>
        <v>800000000</v>
      </c>
      <c r="H31" s="527" t="s">
        <v>149</v>
      </c>
      <c r="I31" s="528"/>
      <c r="J31" s="528"/>
      <c r="K31" s="529"/>
    </row>
    <row r="32" spans="1:11" s="1" customFormat="1" ht="20.25" customHeight="1">
      <c r="A32" s="503"/>
      <c r="B32" s="521">
        <v>20</v>
      </c>
      <c r="C32" s="522"/>
      <c r="D32" s="522"/>
      <c r="E32" s="523">
        <v>40000000</v>
      </c>
      <c r="F32" s="524"/>
      <c r="G32" s="514"/>
      <c r="H32" s="527"/>
      <c r="I32" s="528"/>
      <c r="J32" s="528"/>
      <c r="K32" s="529"/>
    </row>
    <row r="33" spans="1:11" s="1" customFormat="1" ht="16.5" customHeight="1">
      <c r="A33" s="502"/>
      <c r="B33" s="525" t="s">
        <v>21</v>
      </c>
      <c r="C33" s="526"/>
      <c r="D33" s="526"/>
      <c r="E33" s="519" t="s">
        <v>13</v>
      </c>
      <c r="F33" s="520"/>
      <c r="G33" s="514">
        <f>E34*B34</f>
        <v>2025000000</v>
      </c>
      <c r="H33" s="505" t="s">
        <v>64</v>
      </c>
      <c r="I33" s="357"/>
      <c r="J33" s="357"/>
      <c r="K33" s="421"/>
    </row>
    <row r="34" spans="1:11" s="1" customFormat="1" ht="19.5" customHeight="1">
      <c r="A34" s="503"/>
      <c r="B34" s="521">
        <v>15</v>
      </c>
      <c r="C34" s="522"/>
      <c r="D34" s="522"/>
      <c r="E34" s="523">
        <v>135000000</v>
      </c>
      <c r="F34" s="524"/>
      <c r="G34" s="514"/>
      <c r="H34" s="505"/>
      <c r="I34" s="357"/>
      <c r="J34" s="357"/>
      <c r="K34" s="421"/>
    </row>
    <row r="35" spans="1:11" s="1" customFormat="1" ht="49.5" customHeight="1">
      <c r="A35" s="159"/>
      <c r="B35" s="516"/>
      <c r="C35" s="517"/>
      <c r="D35" s="517"/>
      <c r="E35" s="517"/>
      <c r="F35" s="518"/>
      <c r="G35" s="218">
        <v>800000000</v>
      </c>
      <c r="H35" s="329" t="s">
        <v>120</v>
      </c>
      <c r="I35" s="329"/>
      <c r="J35" s="329"/>
      <c r="K35" s="515"/>
    </row>
    <row r="36" spans="1:11" s="1" customFormat="1" ht="45" customHeight="1" thickBot="1">
      <c r="A36" s="154"/>
      <c r="B36" s="510"/>
      <c r="C36" s="511"/>
      <c r="D36" s="511"/>
      <c r="E36" s="511"/>
      <c r="F36" s="512"/>
      <c r="G36" s="169">
        <v>400000000</v>
      </c>
      <c r="H36" s="436" t="s">
        <v>135</v>
      </c>
      <c r="I36" s="436"/>
      <c r="J36" s="436"/>
      <c r="K36" s="437"/>
    </row>
    <row r="37" spans="1:11" s="1" customFormat="1" ht="30" customHeight="1" thickBot="1">
      <c r="A37" s="180">
        <f>SUM(A11:A36)</f>
        <v>0</v>
      </c>
      <c r="B37" s="530"/>
      <c r="C37" s="531"/>
      <c r="D37" s="531"/>
      <c r="E37" s="531"/>
      <c r="F37" s="532"/>
      <c r="G37" s="181">
        <f>SUM(G7:G36)</f>
        <v>42735000000</v>
      </c>
      <c r="H37" s="500"/>
      <c r="I37" s="500"/>
      <c r="J37" s="500"/>
      <c r="K37" s="501"/>
    </row>
    <row r="38" spans="1:11" ht="6" customHeight="1">
      <c r="A38" s="20"/>
      <c r="B38" s="513"/>
      <c r="C38" s="513"/>
      <c r="D38" s="513"/>
      <c r="E38" s="513"/>
      <c r="F38" s="513"/>
      <c r="G38" s="513"/>
      <c r="H38" s="513"/>
      <c r="I38" s="513"/>
      <c r="J38" s="513"/>
      <c r="K38" s="513"/>
    </row>
  </sheetData>
  <mergeCells count="85">
    <mergeCell ref="A25:A26"/>
    <mergeCell ref="H25:K26"/>
    <mergeCell ref="H22:K24"/>
    <mergeCell ref="E21:F21"/>
    <mergeCell ref="C20:D20"/>
    <mergeCell ref="C21:D21"/>
    <mergeCell ref="E20:F20"/>
    <mergeCell ref="G22:G24"/>
    <mergeCell ref="B24:C24"/>
    <mergeCell ref="D22:D23"/>
    <mergeCell ref="B22:C23"/>
    <mergeCell ref="E22:F22"/>
    <mergeCell ref="G20:G21"/>
    <mergeCell ref="A20:A21"/>
    <mergeCell ref="A22:A24"/>
    <mergeCell ref="A18:A19"/>
    <mergeCell ref="G5:G6"/>
    <mergeCell ref="E6:F6"/>
    <mergeCell ref="E12:F12"/>
    <mergeCell ref="B16:C16"/>
    <mergeCell ref="E16:F16"/>
    <mergeCell ref="B17:C17"/>
    <mergeCell ref="E17:F17"/>
    <mergeCell ref="G18:G19"/>
    <mergeCell ref="E18:F18"/>
    <mergeCell ref="A7:A9"/>
    <mergeCell ref="G7:G9"/>
    <mergeCell ref="E19:F19"/>
    <mergeCell ref="E14:F14"/>
    <mergeCell ref="A4:K4"/>
    <mergeCell ref="A3:K3"/>
    <mergeCell ref="A2:K2"/>
    <mergeCell ref="A5:A6"/>
    <mergeCell ref="A16:A17"/>
    <mergeCell ref="H5:K6"/>
    <mergeCell ref="B5:F5"/>
    <mergeCell ref="G16:G17"/>
    <mergeCell ref="H16:K17"/>
    <mergeCell ref="H7:J9"/>
    <mergeCell ref="E13:F13"/>
    <mergeCell ref="E11:F11"/>
    <mergeCell ref="H11:J11"/>
    <mergeCell ref="H13:J13"/>
    <mergeCell ref="H14:J14"/>
    <mergeCell ref="H28:K28"/>
    <mergeCell ref="B25:D25"/>
    <mergeCell ref="E25:F25"/>
    <mergeCell ref="K7:K15"/>
    <mergeCell ref="H15:J15"/>
    <mergeCell ref="H20:K21"/>
    <mergeCell ref="H10:J10"/>
    <mergeCell ref="G25:G26"/>
    <mergeCell ref="B26:D26"/>
    <mergeCell ref="H12:J12"/>
    <mergeCell ref="B28:F28"/>
    <mergeCell ref="E26:F26"/>
    <mergeCell ref="H27:K27"/>
    <mergeCell ref="H18:K19"/>
    <mergeCell ref="B27:F27"/>
    <mergeCell ref="B12:C12"/>
    <mergeCell ref="B38:K38"/>
    <mergeCell ref="G33:G34"/>
    <mergeCell ref="G31:G32"/>
    <mergeCell ref="H35:K35"/>
    <mergeCell ref="B35:F35"/>
    <mergeCell ref="E31:F31"/>
    <mergeCell ref="B34:D34"/>
    <mergeCell ref="E34:F34"/>
    <mergeCell ref="E33:F33"/>
    <mergeCell ref="B32:D32"/>
    <mergeCell ref="E32:F32"/>
    <mergeCell ref="B31:D31"/>
    <mergeCell ref="H31:K32"/>
    <mergeCell ref="H33:K34"/>
    <mergeCell ref="B33:D33"/>
    <mergeCell ref="B37:F37"/>
    <mergeCell ref="H37:K37"/>
    <mergeCell ref="A29:A30"/>
    <mergeCell ref="A31:A32"/>
    <mergeCell ref="A33:A34"/>
    <mergeCell ref="G29:G30"/>
    <mergeCell ref="H29:K30"/>
    <mergeCell ref="B29:F30"/>
    <mergeCell ref="B36:F36"/>
    <mergeCell ref="H36:K36"/>
  </mergeCells>
  <printOptions horizontalCentered="1"/>
  <pageMargins left="0" right="0" top="0" bottom="0" header="0" footer="0"/>
  <pageSetup paperSize="9" scale="59" orientation="landscape" horizontalDpi="300" verticalDpi="300" r:id="rId1"/>
  <headerFooter>
    <oddFooter>&amp;L&amp;"2  Nazanin,Regular"&amp;12صفحه7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zoomScale="90" zoomScaleNormal="90" workbookViewId="0">
      <selection activeCell="E1" sqref="A1:E13"/>
    </sheetView>
  </sheetViews>
  <sheetFormatPr defaultColWidth="9" defaultRowHeight="14.25"/>
  <cols>
    <col min="1" max="1" width="23.125" style="22" customWidth="1"/>
    <col min="2" max="2" width="15.625" style="22" customWidth="1"/>
    <col min="3" max="3" width="13.375" style="27" customWidth="1"/>
    <col min="4" max="4" width="28.625" style="28" customWidth="1"/>
    <col min="5" max="5" width="21.25" style="22" customWidth="1"/>
    <col min="6" max="6" width="18.75" style="22" customWidth="1"/>
    <col min="7" max="12" width="4" style="22" customWidth="1"/>
    <col min="13" max="16384" width="9" style="22"/>
  </cols>
  <sheetData>
    <row r="1" spans="1:6" ht="17.25" customHeight="1" thickBot="1">
      <c r="A1" s="37"/>
      <c r="B1" s="37"/>
      <c r="C1" s="38"/>
      <c r="D1" s="47"/>
      <c r="E1" s="49" t="s">
        <v>3</v>
      </c>
    </row>
    <row r="2" spans="1:6" s="23" customFormat="1" ht="33" customHeight="1">
      <c r="A2" s="605" t="s">
        <v>1</v>
      </c>
      <c r="B2" s="605"/>
      <c r="C2" s="605"/>
      <c r="D2" s="605"/>
      <c r="E2" s="605"/>
    </row>
    <row r="3" spans="1:6" s="23" customFormat="1" ht="30" customHeight="1">
      <c r="A3" s="605" t="s">
        <v>10</v>
      </c>
      <c r="B3" s="605"/>
      <c r="C3" s="605"/>
      <c r="D3" s="605"/>
      <c r="E3" s="605"/>
    </row>
    <row r="4" spans="1:6" s="23" customFormat="1" ht="33" customHeight="1" thickBot="1">
      <c r="A4" s="606" t="s">
        <v>138</v>
      </c>
      <c r="B4" s="606"/>
      <c r="C4" s="606"/>
      <c r="D4" s="606"/>
      <c r="E4" s="606"/>
    </row>
    <row r="5" spans="1:6" s="24" customFormat="1" ht="39.75" customHeight="1" thickBot="1">
      <c r="A5" s="72" t="s">
        <v>139</v>
      </c>
      <c r="B5" s="73" t="s">
        <v>58</v>
      </c>
      <c r="C5" s="73" t="s">
        <v>57</v>
      </c>
      <c r="D5" s="100" t="s">
        <v>158</v>
      </c>
      <c r="E5" s="74" t="s">
        <v>56</v>
      </c>
    </row>
    <row r="6" spans="1:6" s="25" customFormat="1" ht="33.75" customHeight="1">
      <c r="A6" s="613">
        <v>9900000000</v>
      </c>
      <c r="B6" s="611" t="s">
        <v>125</v>
      </c>
      <c r="C6" s="611"/>
      <c r="D6" s="608">
        <v>60000000000</v>
      </c>
      <c r="E6" s="609" t="s">
        <v>36</v>
      </c>
    </row>
    <row r="7" spans="1:6" s="25" customFormat="1" ht="33.75" customHeight="1">
      <c r="A7" s="295"/>
      <c r="B7" s="612"/>
      <c r="C7" s="612"/>
      <c r="D7" s="296"/>
      <c r="E7" s="610"/>
      <c r="F7" s="26"/>
    </row>
    <row r="8" spans="1:6" s="25" customFormat="1" ht="33.75" customHeight="1">
      <c r="A8" s="622">
        <v>7400000000</v>
      </c>
      <c r="B8" s="618">
        <v>0.2</v>
      </c>
      <c r="C8" s="619"/>
      <c r="D8" s="616">
        <v>37000000000</v>
      </c>
      <c r="E8" s="614" t="s">
        <v>157</v>
      </c>
      <c r="F8" s="26"/>
    </row>
    <row r="9" spans="1:6" s="25" customFormat="1" ht="33.75" customHeight="1">
      <c r="A9" s="623"/>
      <c r="B9" s="620"/>
      <c r="C9" s="621"/>
      <c r="D9" s="617"/>
      <c r="E9" s="615"/>
      <c r="F9" s="26"/>
    </row>
    <row r="10" spans="1:6" s="25" customFormat="1" ht="35.25" customHeight="1" thickBot="1">
      <c r="A10" s="145">
        <f>SUM(A6:A9)</f>
        <v>17300000000</v>
      </c>
      <c r="B10" s="146"/>
      <c r="C10" s="147"/>
      <c r="D10" s="148">
        <f>SUM(D6:D9)</f>
        <v>97000000000</v>
      </c>
      <c r="E10" s="149" t="s">
        <v>30</v>
      </c>
    </row>
    <row r="11" spans="1:6" ht="61.5" customHeight="1">
      <c r="A11" s="603" t="s">
        <v>98</v>
      </c>
      <c r="B11" s="607"/>
      <c r="C11" s="607"/>
      <c r="D11" s="607"/>
      <c r="E11" s="607"/>
    </row>
    <row r="12" spans="1:6" ht="51.75" customHeight="1">
      <c r="A12" s="604" t="s">
        <v>89</v>
      </c>
      <c r="B12" s="604"/>
      <c r="C12" s="604"/>
      <c r="D12" s="604"/>
      <c r="E12" s="604"/>
    </row>
    <row r="13" spans="1:6" ht="30" customHeight="1">
      <c r="A13" s="603" t="s">
        <v>130</v>
      </c>
      <c r="B13" s="603"/>
      <c r="C13" s="603"/>
      <c r="D13" s="603"/>
      <c r="E13" s="603"/>
    </row>
  </sheetData>
  <mergeCells count="14">
    <mergeCell ref="A13:E13"/>
    <mergeCell ref="A12:E12"/>
    <mergeCell ref="A2:E2"/>
    <mergeCell ref="A3:E3"/>
    <mergeCell ref="A4:E4"/>
    <mergeCell ref="A11:E11"/>
    <mergeCell ref="D6:D7"/>
    <mergeCell ref="E6:E7"/>
    <mergeCell ref="B6:C7"/>
    <mergeCell ref="A6:A7"/>
    <mergeCell ref="E8:E9"/>
    <mergeCell ref="D8:D9"/>
    <mergeCell ref="B8:C9"/>
    <mergeCell ref="A8:A9"/>
  </mergeCells>
  <pageMargins left="1.9291338582677167" right="0.31496062992125984" top="1.0629921259842521" bottom="0.31496062992125984" header="0.23622047244094491" footer="0.23622047244094491"/>
  <pageSetup paperSize="9" scale="90" orientation="landscape" r:id="rId1"/>
  <headerFooter>
    <oddFooter>&amp;Lصفحه8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9"/>
  <sheetViews>
    <sheetView tabSelected="1" zoomScale="90" zoomScaleNormal="90" workbookViewId="0">
      <selection activeCell="J12" sqref="J12"/>
    </sheetView>
  </sheetViews>
  <sheetFormatPr defaultRowHeight="14.25"/>
  <cols>
    <col min="1" max="1" width="18.625" customWidth="1"/>
    <col min="2" max="2" width="19.375" customWidth="1"/>
    <col min="5" max="5" width="5.25" customWidth="1"/>
    <col min="6" max="6" width="4.375" customWidth="1"/>
    <col min="7" max="7" width="28.375" customWidth="1"/>
    <col min="8" max="8" width="16.375" customWidth="1"/>
  </cols>
  <sheetData>
    <row r="1" spans="1:8" s="1" customFormat="1" ht="20.25" customHeight="1" thickBot="1">
      <c r="A1" s="39"/>
      <c r="B1" s="40"/>
      <c r="C1" s="40"/>
      <c r="D1" s="40"/>
      <c r="E1" s="41"/>
      <c r="F1" s="41"/>
      <c r="G1" s="41"/>
      <c r="H1" s="50" t="s">
        <v>90</v>
      </c>
    </row>
    <row r="2" spans="1:8" s="8" customFormat="1" ht="33" customHeight="1">
      <c r="A2" s="634" t="s">
        <v>1</v>
      </c>
      <c r="B2" s="634"/>
      <c r="C2" s="634"/>
      <c r="D2" s="634"/>
      <c r="E2" s="634"/>
      <c r="F2" s="634"/>
      <c r="G2" s="634"/>
      <c r="H2" s="634"/>
    </row>
    <row r="3" spans="1:8" s="8" customFormat="1" ht="33" customHeight="1">
      <c r="A3" s="635" t="s">
        <v>9</v>
      </c>
      <c r="B3" s="635"/>
      <c r="C3" s="635"/>
      <c r="D3" s="635"/>
      <c r="E3" s="635"/>
      <c r="F3" s="635"/>
      <c r="G3" s="635"/>
      <c r="H3" s="635"/>
    </row>
    <row r="4" spans="1:8" s="8" customFormat="1" ht="33" customHeight="1" thickBot="1">
      <c r="A4" s="636" t="s">
        <v>144</v>
      </c>
      <c r="B4" s="636"/>
      <c r="C4" s="636"/>
      <c r="D4" s="636"/>
      <c r="E4" s="636"/>
      <c r="F4" s="636"/>
      <c r="G4" s="636"/>
      <c r="H4" s="636"/>
    </row>
    <row r="5" spans="1:8" s="12" customFormat="1" ht="25.5" customHeight="1">
      <c r="A5" s="637" t="s">
        <v>73</v>
      </c>
      <c r="B5" s="640" t="s">
        <v>139</v>
      </c>
      <c r="C5" s="642" t="s">
        <v>0</v>
      </c>
      <c r="D5" s="643"/>
      <c r="E5" s="643"/>
      <c r="F5" s="644"/>
      <c r="G5" s="644"/>
      <c r="H5" s="645"/>
    </row>
    <row r="6" spans="1:8" s="12" customFormat="1" ht="19.5" customHeight="1" thickBot="1">
      <c r="A6" s="638"/>
      <c r="B6" s="641"/>
      <c r="C6" s="646"/>
      <c r="D6" s="647"/>
      <c r="E6" s="647"/>
      <c r="F6" s="648"/>
      <c r="G6" s="648"/>
      <c r="H6" s="649"/>
    </row>
    <row r="7" spans="1:8" s="1" customFormat="1" ht="31.5" customHeight="1">
      <c r="A7" s="98"/>
      <c r="B7" s="99">
        <v>3000000000</v>
      </c>
      <c r="C7" s="628" t="s">
        <v>96</v>
      </c>
      <c r="D7" s="629"/>
      <c r="E7" s="629"/>
      <c r="F7" s="629"/>
      <c r="G7" s="629"/>
      <c r="H7" s="630"/>
    </row>
    <row r="8" spans="1:8" s="1" customFormat="1" ht="31.5" customHeight="1">
      <c r="A8" s="56"/>
      <c r="B8" s="71">
        <v>260000000</v>
      </c>
      <c r="C8" s="631" t="s">
        <v>121</v>
      </c>
      <c r="D8" s="632"/>
      <c r="E8" s="632"/>
      <c r="F8" s="632"/>
      <c r="G8" s="632"/>
      <c r="H8" s="633"/>
    </row>
    <row r="9" spans="1:8" s="1" customFormat="1" ht="31.5" customHeight="1">
      <c r="A9" s="56"/>
      <c r="B9" s="71">
        <v>10000000000</v>
      </c>
      <c r="C9" s="631" t="s">
        <v>48</v>
      </c>
      <c r="D9" s="632"/>
      <c r="E9" s="632"/>
      <c r="F9" s="632"/>
      <c r="G9" s="632"/>
      <c r="H9" s="633"/>
    </row>
    <row r="10" spans="1:8" s="1" customFormat="1" ht="31.5" customHeight="1" thickBot="1">
      <c r="A10" s="56"/>
      <c r="B10" s="71">
        <v>50000000000</v>
      </c>
      <c r="C10" s="631" t="s">
        <v>136</v>
      </c>
      <c r="D10" s="632"/>
      <c r="E10" s="632"/>
      <c r="F10" s="632"/>
      <c r="G10" s="632"/>
      <c r="H10" s="633"/>
    </row>
    <row r="11" spans="1:8" s="1" customFormat="1" ht="36" customHeight="1" thickBot="1">
      <c r="A11" s="108"/>
      <c r="B11" s="109">
        <f>SUM(B7:B10)</f>
        <v>63260000000</v>
      </c>
      <c r="C11" s="625" t="s">
        <v>30</v>
      </c>
      <c r="D11" s="626"/>
      <c r="E11" s="626"/>
      <c r="F11" s="626"/>
      <c r="G11" s="626"/>
      <c r="H11" s="627"/>
    </row>
    <row r="12" spans="1:8" ht="57" customHeight="1">
      <c r="A12" s="639" t="s">
        <v>111</v>
      </c>
      <c r="B12" s="639"/>
      <c r="C12" s="639"/>
      <c r="D12" s="639"/>
      <c r="E12" s="639"/>
      <c r="F12" s="639"/>
      <c r="G12" s="639"/>
      <c r="H12" s="639"/>
    </row>
    <row r="13" spans="1:8" s="21" customFormat="1" ht="61.5" customHeight="1">
      <c r="A13" s="624" t="s">
        <v>97</v>
      </c>
      <c r="B13" s="624"/>
      <c r="C13" s="624"/>
      <c r="D13" s="624"/>
      <c r="E13" s="624"/>
      <c r="F13" s="624"/>
      <c r="G13" s="624"/>
      <c r="H13" s="624"/>
    </row>
    <row r="19" spans="7:7">
      <c r="G19" s="101"/>
    </row>
  </sheetData>
  <mergeCells count="13">
    <mergeCell ref="A2:H2"/>
    <mergeCell ref="A3:H3"/>
    <mergeCell ref="A4:H4"/>
    <mergeCell ref="A5:A6"/>
    <mergeCell ref="A12:H12"/>
    <mergeCell ref="B5:B6"/>
    <mergeCell ref="C5:H6"/>
    <mergeCell ref="A13:H13"/>
    <mergeCell ref="C11:H11"/>
    <mergeCell ref="C7:H7"/>
    <mergeCell ref="C8:H8"/>
    <mergeCell ref="C9:H9"/>
    <mergeCell ref="C10:H10"/>
  </mergeCells>
  <printOptions horizontalCentered="1"/>
  <pageMargins left="0.78740157480314965" right="0.70866141732283472" top="0.27559055118110237" bottom="0.31496062992125984" header="0.23622047244094491" footer="0.23622047244094491"/>
  <pageSetup paperSize="9" scale="90" orientation="landscape" r:id="rId1"/>
  <headerFooter>
    <oddFooter>&amp;L&amp;"2  Nazanin,Regular"&amp;12صفحه9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صفحه 1</vt:lpstr>
      <vt:lpstr>مازاد</vt:lpstr>
      <vt:lpstr>درآمد</vt:lpstr>
      <vt:lpstr>هزینه عملیاتی</vt:lpstr>
      <vt:lpstr>حقوق</vt:lpstr>
      <vt:lpstr>هزینه اداری</vt:lpstr>
      <vt:lpstr>هزینه مالی</vt:lpstr>
      <vt:lpstr>غیر عملیاتی</vt:lpstr>
      <vt:lpstr>مخارج سرمایه ای</vt:lpstr>
      <vt:lpstr>حقوق!Print_Area</vt:lpstr>
      <vt:lpstr>'صفحه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laeya</dc:creator>
  <cp:lastModifiedBy>maali2</cp:lastModifiedBy>
  <cp:lastPrinted>2019-10-12T07:20:14Z</cp:lastPrinted>
  <dcterms:created xsi:type="dcterms:W3CDTF">2009-12-26T11:26:51Z</dcterms:created>
  <dcterms:modified xsi:type="dcterms:W3CDTF">2019-10-12T07:21:18Z</dcterms:modified>
</cp:coreProperties>
</file>